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10" windowWidth="17115" windowHeight="13125"/>
  </bookViews>
  <sheets>
    <sheet name="Mechanical Hardware" sheetId="2" r:id="rId1"/>
    <sheet name="Electronics" sheetId="1" r:id="rId2"/>
  </sheets>
  <definedNames>
    <definedName name="_xlnm._FilterDatabase" localSheetId="0" hidden="1">'Mechanical Hardware'!$A$1:$F$53</definedName>
    <definedName name="_xlnm.Print_Titles" localSheetId="1">Electronics!$1:$2</definedName>
  </definedNames>
  <calcPr calcId="145621"/>
</workbook>
</file>

<file path=xl/calcChain.xml><?xml version="1.0" encoding="utf-8"?>
<calcChain xmlns="http://schemas.openxmlformats.org/spreadsheetml/2006/main">
  <c r="S34" i="1" l="1"/>
  <c r="G58" i="1" l="1"/>
  <c r="G59" i="1"/>
  <c r="G60" i="1"/>
  <c r="G61" i="1"/>
  <c r="G62" i="1"/>
  <c r="G57" i="1"/>
  <c r="G63" i="1" s="1"/>
  <c r="E3" i="1"/>
  <c r="G3" i="1"/>
  <c r="E4" i="1"/>
  <c r="G4" i="1"/>
  <c r="E5" i="1"/>
  <c r="G5" i="1"/>
  <c r="E6" i="1"/>
  <c r="G6" i="1"/>
  <c r="E7" i="1"/>
  <c r="G7" i="1"/>
  <c r="E8" i="1"/>
  <c r="G8" i="1"/>
  <c r="E9" i="1"/>
  <c r="G9" i="1"/>
  <c r="E10" i="1"/>
  <c r="G10" i="1"/>
  <c r="E11" i="1"/>
  <c r="G11" i="1"/>
  <c r="E12" i="1"/>
  <c r="G12" i="1"/>
  <c r="E13" i="1"/>
  <c r="G13" i="1"/>
  <c r="E16" i="1"/>
  <c r="G16" i="1" s="1"/>
  <c r="E17" i="1"/>
  <c r="G17" i="1" s="1"/>
  <c r="E18" i="1"/>
  <c r="G18" i="1"/>
  <c r="E19" i="1"/>
  <c r="G19" i="1" s="1"/>
  <c r="E20" i="1"/>
  <c r="G20" i="1" s="1"/>
  <c r="E21" i="1"/>
  <c r="G21" i="1" s="1"/>
  <c r="E22" i="1"/>
  <c r="G22" i="1" s="1"/>
  <c r="E23" i="1"/>
  <c r="G23" i="1" s="1"/>
  <c r="E26" i="1"/>
  <c r="G26" i="1"/>
  <c r="G28" i="1" s="1"/>
  <c r="G27" i="1"/>
  <c r="E30" i="1"/>
  <c r="G30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5" i="1"/>
  <c r="G55" i="1" s="1"/>
  <c r="E65" i="1"/>
  <c r="G65" i="1" s="1"/>
  <c r="G69" i="1" s="1"/>
  <c r="E66" i="1"/>
  <c r="G66" i="1"/>
  <c r="E67" i="1"/>
  <c r="G67" i="1" s="1"/>
  <c r="E68" i="1"/>
  <c r="G68" i="1" s="1"/>
  <c r="E71" i="1"/>
  <c r="G71" i="1" s="1"/>
  <c r="E72" i="1"/>
  <c r="G72" i="1" s="1"/>
  <c r="E73" i="1"/>
  <c r="G73" i="1" s="1"/>
  <c r="G53" i="1" l="1"/>
  <c r="G24" i="1"/>
  <c r="G14" i="1"/>
  <c r="G74" i="1"/>
  <c r="I24" i="1"/>
  <c r="I30" i="1"/>
  <c r="I55" i="1"/>
  <c r="I53" i="1" l="1"/>
  <c r="I74" i="1"/>
  <c r="I63" i="1"/>
  <c r="I69" i="1"/>
  <c r="I28" i="1"/>
  <c r="I14" i="1"/>
  <c r="G76" i="1" s="1"/>
</calcChain>
</file>

<file path=xl/sharedStrings.xml><?xml version="1.0" encoding="utf-8"?>
<sst xmlns="http://schemas.openxmlformats.org/spreadsheetml/2006/main" count="363" uniqueCount="234">
  <si>
    <t>Part#</t>
  </si>
  <si>
    <t>Description</t>
  </si>
  <si>
    <t>Spare</t>
  </si>
  <si>
    <t>Need</t>
  </si>
  <si>
    <t>Qty Total</t>
  </si>
  <si>
    <t>Unit Price</t>
  </si>
  <si>
    <t>Line Total</t>
  </si>
  <si>
    <t>Source</t>
  </si>
  <si>
    <t>RE50 50mm 200W Graphite Brush Motor</t>
  </si>
  <si>
    <t>223093</t>
  </si>
  <si>
    <t>110518</t>
  </si>
  <si>
    <t>Encoder HEDL 5540 500 CPT, 3Ch</t>
  </si>
  <si>
    <t>EPOS2 50/5 Positioning Control Unit</t>
  </si>
  <si>
    <t>Aquantis Parts + Purchase List</t>
  </si>
  <si>
    <t>347717</t>
  </si>
  <si>
    <t>275908</t>
  </si>
  <si>
    <t>EPOS CAN-COM Cable</t>
  </si>
  <si>
    <t>275926</t>
  </si>
  <si>
    <t>EPOS CAN-CAN Cable</t>
  </si>
  <si>
    <t>275934</t>
  </si>
  <si>
    <t>EPOS Encoder Cable</t>
  </si>
  <si>
    <t>275851</t>
  </si>
  <si>
    <t>EPOS Motor Cable</t>
  </si>
  <si>
    <t>275829</t>
  </si>
  <si>
    <t>EPOS Power Cable</t>
  </si>
  <si>
    <t>351061</t>
  </si>
  <si>
    <t>EPOS2 Connector Set</t>
  </si>
  <si>
    <t>275900</t>
  </si>
  <si>
    <t>EPOS RS-232 Cable</t>
  </si>
  <si>
    <t>GP52 C 52mm Ceramic Gearhead 81:1</t>
  </si>
  <si>
    <t>781639-01</t>
  </si>
  <si>
    <t>NI 9862, C Series, CAN Interface, High-Speed, 1 Port</t>
  </si>
  <si>
    <t>782578-02</t>
  </si>
  <si>
    <t>779353-01</t>
  </si>
  <si>
    <t>Freescale MPX4250GP Pressure Sensor 0-250KPA</t>
  </si>
  <si>
    <t>48F4498</t>
  </si>
  <si>
    <t>6223-4261</t>
  </si>
  <si>
    <t>3DM-GX3-25-OEM-SK1, 5G</t>
  </si>
  <si>
    <t>Hermetically Sealed DC-Operated LVDT Position Sensor</t>
  </si>
  <si>
    <t>94M4867</t>
  </si>
  <si>
    <t>MOLEX - 63819-0000 - Crimper</t>
  </si>
  <si>
    <t>FSH02023</t>
  </si>
  <si>
    <t>ZCC910 , 10 ft Long Cable Assembly</t>
  </si>
  <si>
    <t>99 2022 09 06</t>
  </si>
  <si>
    <t>6 DIN, female cable connector with solder eye ring</t>
  </si>
  <si>
    <t>96K5471</t>
  </si>
  <si>
    <t>96K5470</t>
  </si>
  <si>
    <t>03M8100</t>
  </si>
  <si>
    <t>781496-01</t>
  </si>
  <si>
    <t>cDAQ-9181 CompactDAQ Chassis (1 Slot, Ethernet)</t>
  </si>
  <si>
    <t>780702-01</t>
  </si>
  <si>
    <t>781157-01</t>
  </si>
  <si>
    <t>cDAQ-9174, CompactDAQ chassis (4 slot USB)</t>
  </si>
  <si>
    <t>196917-01</t>
  </si>
  <si>
    <t>NI 9977 C Series Filler Module for Empty Slot</t>
  </si>
  <si>
    <t>779357-01</t>
  </si>
  <si>
    <t>NI 9205 32-Ch ±10 V, 250 kS/s, 16-Bit AI Module w/ DSUB</t>
  </si>
  <si>
    <t>2-Position Screw Terminal Kit for Power Connection, Qty 4</t>
  </si>
  <si>
    <t>NI CAN No Term Cable w/Power Terminals, HS/LS, 2m</t>
  </si>
  <si>
    <t>CB-37F-LP Unshielded, I/O Conn Block with 37-pin D-Sub</t>
  </si>
  <si>
    <t>THD 15-4811WIN</t>
  </si>
  <si>
    <t>Traco 15W THD 5.1V</t>
  </si>
  <si>
    <t>THD 15-4812WIN</t>
  </si>
  <si>
    <t>Traco 15W THD 12V</t>
  </si>
  <si>
    <t>THN 15-4811WI</t>
  </si>
  <si>
    <t>THN 15-4812WI</t>
  </si>
  <si>
    <t>Traco 15W THN 5V</t>
  </si>
  <si>
    <t>Traco 15W THN 12V</t>
  </si>
  <si>
    <t>Maxon Motor USA
508-677-0520 
POC: Roger Hess
Quote# 052413-01
Est. Lead: 1 wk</t>
  </si>
  <si>
    <t>National Instruments
www.ni.com
800-531-5066 
Quote# 1810621
Est. Lead: 3-4 wks</t>
  </si>
  <si>
    <t>Binder USA, LP  
805-437-9925
sales@binder-usa.com 
Quote# 33372
Est. Lead: Stock</t>
  </si>
  <si>
    <t>PowerGate LLC
POC: Maria Cornejo
866-588-1750
Quote# PG-40925
Est Lead: 3-4 wks</t>
  </si>
  <si>
    <t>Lord-Microstrain
www.microstrain.com
802-862-6629
Est. Lead: 1-2 wks</t>
  </si>
  <si>
    <t>MTD 750</t>
  </si>
  <si>
    <t>0.75" Mounting Block</t>
  </si>
  <si>
    <t>Futek
www.futek.com
949-465-0900
Quote# 36982
Est. Lead: 6-8 wks</t>
  </si>
  <si>
    <t>CCR3-0200-1</t>
  </si>
  <si>
    <t>Core Rod Kit 188 (4-40 Thd) L = 2"</t>
  </si>
  <si>
    <t>35H4744</t>
  </si>
  <si>
    <t xml:space="preserve">AMPHENOL INDUSTRIAL - PT06E-10-6S </t>
  </si>
  <si>
    <t>HSE750-100-210</t>
  </si>
  <si>
    <t>DataForth
www.dataforth.com
Est. Lead: 1-2 wks</t>
  </si>
  <si>
    <t>Macro Sensor
856-662-8000
Quote# 053013 Navy
Est. Lead: 4-6 wks</t>
  </si>
  <si>
    <t>Ordered</t>
  </si>
  <si>
    <t>03H9930</t>
  </si>
  <si>
    <t>AMPHENOL PCD - RJF54421 - RJ FIELD ETHERNET CONN JACK</t>
  </si>
  <si>
    <t xml:space="preserve">AMPHENOL D SUB CONN RCPT 9POS SOLDER </t>
  </si>
  <si>
    <t>AMPHENOL D SUB CONN PLUG 9POS SOLDER</t>
  </si>
  <si>
    <t>03H9932</t>
  </si>
  <si>
    <t>AMPHENOL PCD - RJF6B - RJ FIELD ETHERNET CONN PLUG</t>
  </si>
  <si>
    <t>PT02A10-2P</t>
  </si>
  <si>
    <t>PT02A12-10P</t>
  </si>
  <si>
    <t>PT02A8-4S</t>
  </si>
  <si>
    <t>PT02A10-6S</t>
  </si>
  <si>
    <t>PT02A10-98P</t>
  </si>
  <si>
    <t>PT06A10-2S</t>
  </si>
  <si>
    <t>PT06A12-10S</t>
  </si>
  <si>
    <t>PT06A8-4P</t>
  </si>
  <si>
    <t>PT06A10-6P</t>
  </si>
  <si>
    <t>PT06A12-8P</t>
  </si>
  <si>
    <t>PT06A10-98S</t>
  </si>
  <si>
    <t>95K6700</t>
  </si>
  <si>
    <t>85C4744</t>
  </si>
  <si>
    <t>54H0162</t>
  </si>
  <si>
    <t>88F2889</t>
  </si>
  <si>
    <t>97J1270</t>
  </si>
  <si>
    <t>81C7444</t>
  </si>
  <si>
    <t>93F9350</t>
  </si>
  <si>
    <t>93F9341</t>
  </si>
  <si>
    <t>93F9343</t>
  </si>
  <si>
    <t>35H4720</t>
  </si>
  <si>
    <t>97J1760</t>
  </si>
  <si>
    <t>06C0330</t>
  </si>
  <si>
    <t>PT02E12-8S</t>
  </si>
  <si>
    <t>AMPHENOL D SUB CONN RCPT 37POS SOLDER</t>
  </si>
  <si>
    <t>45W6206</t>
  </si>
  <si>
    <t xml:space="preserve">ARDUINO - A000068 - DEV BRD, ARDUINO ETHERNET R3 </t>
  </si>
  <si>
    <t>TRS300 Shaft-Shaft Rotary Torque Sensor 50 N-m</t>
  </si>
  <si>
    <t>FSH01989</t>
  </si>
  <si>
    <t>Received</t>
  </si>
  <si>
    <t>Newark Electronics
www.newark.com
Est. Lead: Stock
Quote #23885760
POC: Dale Edmunds</t>
  </si>
  <si>
    <t>Component</t>
  </si>
  <si>
    <t>Sub-Component</t>
  </si>
  <si>
    <t>Design Document</t>
  </si>
  <si>
    <t>Vendor</t>
  </si>
  <si>
    <t>Ship date</t>
  </si>
  <si>
    <t>Nacelle</t>
  </si>
  <si>
    <t>Rotor</t>
  </si>
  <si>
    <t>Hub</t>
  </si>
  <si>
    <t>Blades</t>
  </si>
  <si>
    <t>Tail Cone</t>
  </si>
  <si>
    <t>Nose Cone</t>
  </si>
  <si>
    <t>Part</t>
  </si>
  <si>
    <t>Block Guage</t>
  </si>
  <si>
    <t>Angle Brackets</t>
  </si>
  <si>
    <t>Aft Hub Plate</t>
  </si>
  <si>
    <t>Shaft</t>
  </si>
  <si>
    <t>Main Bearing</t>
  </si>
  <si>
    <t>Fastners</t>
  </si>
  <si>
    <t>Aft Bulkhead</t>
  </si>
  <si>
    <t>Instrumentation</t>
  </si>
  <si>
    <t>Tray</t>
  </si>
  <si>
    <t>Bulkhead</t>
  </si>
  <si>
    <t>Seal Housing</t>
  </si>
  <si>
    <t>Fwd Bulkhead</t>
  </si>
  <si>
    <t>Fwd Hub Plate</t>
  </si>
  <si>
    <t>Inserts</t>
  </si>
  <si>
    <t>Mounting Shaft</t>
  </si>
  <si>
    <t>Ballast</t>
  </si>
  <si>
    <t>Ballast Disks</t>
  </si>
  <si>
    <t>NSWC</t>
  </si>
  <si>
    <t>Bracket</t>
  </si>
  <si>
    <t>Torque Transducer</t>
  </si>
  <si>
    <t>Shaft Coupling</t>
  </si>
  <si>
    <t>Motor</t>
  </si>
  <si>
    <t>Transverse Structure</t>
  </si>
  <si>
    <t>Captured Rig</t>
  </si>
  <si>
    <t>Dynamic Rig</t>
  </si>
  <si>
    <t>Structure</t>
  </si>
  <si>
    <t>Moorings</t>
  </si>
  <si>
    <t>Buoyancy</t>
  </si>
  <si>
    <t>Movable External Pod</t>
  </si>
  <si>
    <t>Movable Ballast</t>
  </si>
  <si>
    <t>Attachments</t>
  </si>
  <si>
    <t>Adjustment Brackets</t>
  </si>
  <si>
    <t>Lines</t>
  </si>
  <si>
    <t>Fwd Lines</t>
  </si>
  <si>
    <t>Vertical Line</t>
  </si>
  <si>
    <t>Truss</t>
  </si>
  <si>
    <t>Fairing</t>
  </si>
  <si>
    <t>URS</t>
  </si>
  <si>
    <t>McMaster-Carr</t>
  </si>
  <si>
    <t>SKF Double Row Ball Bearing.  Applied.com  Part#: 3204A-2RS1TN9/MT33
Item#: 9462966 20 mm ID x 47 mm OD x 13/16" Wide; Double Sealed (Contact); ABEC 1; Plastic Cage; Normal Clearance; 32° Contact Angle; Converging Angle Design</t>
  </si>
  <si>
    <t>http://www.smalley.com/retaining_rings/ring_properties.asp?PartNbr=VHM-47</t>
  </si>
  <si>
    <t>Smalley Steel Ring Co.</t>
  </si>
  <si>
    <t>http://www.smalley.com/retaining_rings/ring_properties.asp?PartNbr=FS-020</t>
  </si>
  <si>
    <t>Applied Industrial Tech.</t>
  </si>
  <si>
    <t>GearBox Mount</t>
  </si>
  <si>
    <t>FWD Nose Cone.SLDPRT</t>
  </si>
  <si>
    <t>Mounting</t>
  </si>
  <si>
    <t>Seal housing.SLDPRT</t>
  </si>
  <si>
    <t>Aquantis_Cell.SLDPRT</t>
  </si>
  <si>
    <t>Insert_Rake=0_Pitch=0_Front.SLDPRT
Insert_Rake=0_Pitch=0_Back.SLDPRT
Insert_Rake=7_Pitch=-1.6_Back.SLDPRT
Insert_Rake=7_Pitch=-1.6_Front.SLDPRT</t>
  </si>
  <si>
    <t>Rotor_RootGeometry 4.SLDPRT</t>
  </si>
  <si>
    <t>Buoyant Component</t>
  </si>
  <si>
    <t>0.25inch_Pin.SLDPRT</t>
  </si>
  <si>
    <t>McMaster.com Part #:  90385K22</t>
  </si>
  <si>
    <t>Assem_Captuted.SLDASM, Captured Rig Drwg.PDF</t>
  </si>
  <si>
    <t>Dynamic Test Rig.PDF</t>
  </si>
  <si>
    <t>Ship Date</t>
  </si>
  <si>
    <t>Stock</t>
  </si>
  <si>
    <t>8/21 - trying to expedite. can test without.</t>
  </si>
  <si>
    <t>Pressure Vessel</t>
  </si>
  <si>
    <t>Bearing Outer Snap Ring</t>
  </si>
  <si>
    <t>Bearing Inner Snap Rings</t>
  </si>
  <si>
    <t>SCM5B38-35D</t>
  </si>
  <si>
    <t>Strain Gage Input Module, Narrow BW, +/- 20mV = 10Vo</t>
  </si>
  <si>
    <t>SCM5B38-35</t>
  </si>
  <si>
    <t>Strain Gage Input Module, Narrow BW, +/- 20mV = 5Vo</t>
  </si>
  <si>
    <t>SCM5B43-02</t>
  </si>
  <si>
    <t>General Purpose Input w/ DC Exc 2V = 5V</t>
  </si>
  <si>
    <t>SCM5B43-03</t>
  </si>
  <si>
    <t>General Purpose Input w/ DC Exc 3V = 5V</t>
  </si>
  <si>
    <t>SCM5B43-05</t>
  </si>
  <si>
    <t>General Purpose Input w/ DC Exc 5V = 5V</t>
  </si>
  <si>
    <t>SCMPB04-3</t>
  </si>
  <si>
    <t>Dual Ch Backpanel, no CJC, DIN mounting</t>
  </si>
  <si>
    <t>Alignment Disk</t>
  </si>
  <si>
    <t>Housing</t>
  </si>
  <si>
    <t>Boundary Layer Trip</t>
  </si>
  <si>
    <t>Type F zig-zag tape. h/c: 0.11%. 0.1mm thick. u.s.t x/c: 2%, l.s.t x/c: 5%</t>
  </si>
  <si>
    <t xml:space="preserve">Wing </t>
  </si>
  <si>
    <t>tray.SLDPRT, Instrumentation Tray_rev13.pdf</t>
  </si>
  <si>
    <t>gearbox mount.SLDPRT, Instrumentation Tray_rev13.pdf</t>
  </si>
  <si>
    <t>Angle Bracket (.75 lg. x .0625 thk).SLDPRT, Instrumentation Tray_rev13.pdf</t>
  </si>
  <si>
    <t>Forward Tray.SLDPRT, Instrumentation Tray_rev13.pdf</t>
  </si>
  <si>
    <t>FWD Bulkhead Seal.SLDPRT, Instrumentation Tray_rev13.pdf</t>
  </si>
  <si>
    <t>Hub_Back.SLDPRT, Instrumentation Tray_rev13.pdf</t>
  </si>
  <si>
    <t>Hub_Front.SLDPRT, Instrumentation Tray_rev13.pdf</t>
  </si>
  <si>
    <t>Shaft.SLDPRT, Instrumentation Tray_rev13.pdf</t>
  </si>
  <si>
    <t>Parker Static Seal #2-259 1/8" McMaster Part#: 9452K359</t>
  </si>
  <si>
    <t>JIS B2401 P 20mm McMaster Part#: 93125K49</t>
  </si>
  <si>
    <t>Parker Static Seal # 2-232 1/8" McMaster Part#: 5018T269</t>
  </si>
  <si>
    <t>2 Outstanding</t>
  </si>
  <si>
    <t>Gearbox</t>
  </si>
  <si>
    <t>Split Coupling</t>
  </si>
  <si>
    <t>Hub_Back.SLDPRT, Instrumentation Tray_rev14.pdf</t>
  </si>
  <si>
    <t>Bellows Coupling</t>
  </si>
  <si>
    <t>R+W Couplers BKC/15/19/12</t>
  </si>
  <si>
    <t>Invoiced</t>
  </si>
  <si>
    <t>included in cost of top item</t>
  </si>
  <si>
    <t>O-Ring Seal, Dynamic Shaft</t>
  </si>
  <si>
    <t>O-Ring Seal, Static Face</t>
  </si>
  <si>
    <t>O-Ring Seal, Static Perimeter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</si>
</sst>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0.0000"/>
  </numFmts>
  <fonts count="1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 Unicode MS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  <font>
      <strike/>
      <sz val="10"/>
      <color theme="1"/>
      <name val="Cambria"/>
      <family val="1"/>
    </font>
    <font>
      <strike/>
      <sz val="11"/>
      <color theme="1"/>
      <name val="Cambria"/>
      <family val="1"/>
    </font>
    <font>
      <strike/>
      <sz val="11"/>
      <color theme="1"/>
      <name val="Calibri"/>
      <family val="2"/>
    </font>
    <font>
      <b/>
      <strike/>
      <sz val="11"/>
      <color theme="1"/>
      <name val="Calibri"/>
      <family val="2"/>
    </font>
    <font>
      <b/>
      <sz val="11"/>
      <color rgb="FFFA7D00"/>
      <name val="Calibri"/>
      <family val="2"/>
      <scheme val="minor"/>
    </font>
    <font>
      <strike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5" borderId="10" applyNumberFormat="0" applyAlignment="0" applyProtection="0"/>
  </cellStyleXfs>
  <cellXfs count="117">
    <xf numFmtId="0" fontId="0" fillId="0" borderId="0" xfId="0"/>
    <xf numFmtId="44" fontId="0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44" fontId="0" fillId="2" borderId="0" xfId="1" applyFont="1" applyFill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0" borderId="3" xfId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4" fontId="2" fillId="0" borderId="4" xfId="1" applyFont="1" applyBorder="1" applyAlignment="1">
      <alignment horizontal="center" vertical="center"/>
    </xf>
    <xf numFmtId="49" fontId="0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44" fontId="0" fillId="3" borderId="0" xfId="1" applyFont="1" applyFill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4" fontId="0" fillId="0" borderId="0" xfId="1" applyFont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right" wrapText="1"/>
    </xf>
    <xf numFmtId="44" fontId="2" fillId="0" borderId="3" xfId="1" applyFont="1" applyBorder="1" applyAlignment="1">
      <alignment vertical="center"/>
    </xf>
    <xf numFmtId="44" fontId="2" fillId="0" borderId="3" xfId="0" applyNumberFormat="1" applyFont="1" applyFill="1" applyBorder="1"/>
    <xf numFmtId="44" fontId="0" fillId="0" borderId="1" xfId="1" applyFont="1" applyFill="1" applyBorder="1" applyAlignment="1">
      <alignment vertical="center"/>
    </xf>
    <xf numFmtId="49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44" fontId="0" fillId="3" borderId="0" xfId="1" applyFont="1" applyFill="1" applyBorder="1" applyAlignment="1">
      <alignment vertical="center"/>
    </xf>
    <xf numFmtId="44" fontId="2" fillId="0" borderId="0" xfId="1" applyFont="1" applyAlignment="1">
      <alignment vertical="center"/>
    </xf>
    <xf numFmtId="0" fontId="0" fillId="3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4" fontId="5" fillId="0" borderId="0" xfId="0" applyNumberFormat="1" applyFont="1" applyFill="1" applyAlignment="1">
      <alignment vertical="center"/>
    </xf>
    <xf numFmtId="0" fontId="5" fillId="0" borderId="0" xfId="0" applyFont="1" applyFill="1" applyBorder="1"/>
    <xf numFmtId="44" fontId="5" fillId="0" borderId="0" xfId="0" applyNumberFormat="1" applyFont="1" applyFill="1" applyBorder="1"/>
    <xf numFmtId="16" fontId="5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44" fontId="7" fillId="0" borderId="1" xfId="1" applyFont="1" applyFill="1" applyBorder="1" applyAlignment="1">
      <alignment horizontal="right" wrapText="1"/>
    </xf>
    <xf numFmtId="44" fontId="8" fillId="0" borderId="1" xfId="1" applyFont="1" applyBorder="1" applyAlignment="1">
      <alignment vertical="center"/>
    </xf>
    <xf numFmtId="44" fontId="8" fillId="0" borderId="4" xfId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16" fontId="0" fillId="0" borderId="0" xfId="0" applyNumberFormat="1" applyFont="1" applyAlignment="1">
      <alignment vertical="center"/>
    </xf>
    <xf numFmtId="16" fontId="0" fillId="0" borderId="0" xfId="0" applyNumberFormat="1" applyFill="1" applyBorder="1"/>
    <xf numFmtId="1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44" fontId="9" fillId="0" borderId="1" xfId="1" applyFont="1" applyBorder="1" applyAlignment="1">
      <alignment vertical="center"/>
    </xf>
    <xf numFmtId="44" fontId="9" fillId="0" borderId="4" xfId="1" applyFont="1" applyBorder="1" applyAlignment="1">
      <alignment vertical="center"/>
    </xf>
    <xf numFmtId="16" fontId="0" fillId="0" borderId="0" xfId="0" applyNumberFormat="1"/>
    <xf numFmtId="0" fontId="6" fillId="0" borderId="5" xfId="0" applyFont="1" applyFill="1" applyBorder="1" applyAlignment="1">
      <alignment horizontal="center" vertical="center" wrapText="1"/>
    </xf>
    <xf numFmtId="16" fontId="0" fillId="4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4" fontId="0" fillId="0" borderId="0" xfId="0" applyNumberFormat="1"/>
    <xf numFmtId="165" fontId="0" fillId="0" borderId="0" xfId="0" applyNumberFormat="1"/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44" fontId="9" fillId="0" borderId="3" xfId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4" fontId="9" fillId="0" borderId="1" xfId="1" applyFont="1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44" fontId="0" fillId="4" borderId="1" xfId="1" applyFont="1" applyFill="1" applyBorder="1" applyAlignment="1">
      <alignment vertical="center"/>
    </xf>
    <xf numFmtId="44" fontId="10" fillId="0" borderId="1" xfId="1" applyFont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44" fontId="0" fillId="4" borderId="4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4" fontId="0" fillId="4" borderId="1" xfId="1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4" fontId="9" fillId="0" borderId="1" xfId="1" applyFont="1" applyFill="1" applyBorder="1" applyAlignment="1">
      <alignment horizontal="center"/>
    </xf>
    <xf numFmtId="44" fontId="9" fillId="0" borderId="4" xfId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44" fontId="9" fillId="0" borderId="1" xfId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/>
    </xf>
    <xf numFmtId="164" fontId="9" fillId="0" borderId="1" xfId="1" applyNumberFormat="1" applyFont="1" applyFill="1" applyBorder="1" applyAlignment="1">
      <alignment vertical="center"/>
    </xf>
    <xf numFmtId="44" fontId="9" fillId="6" borderId="1" xfId="1" applyFont="1" applyFill="1" applyBorder="1" applyAlignment="1">
      <alignment vertical="center"/>
    </xf>
    <xf numFmtId="44" fontId="9" fillId="6" borderId="4" xfId="1" applyFont="1" applyFill="1" applyBorder="1" applyAlignment="1">
      <alignment vertical="center"/>
    </xf>
    <xf numFmtId="44" fontId="9" fillId="6" borderId="3" xfId="1" applyFont="1" applyFill="1" applyBorder="1" applyAlignment="1">
      <alignment vertical="center"/>
    </xf>
    <xf numFmtId="0" fontId="0" fillId="6" borderId="0" xfId="0" applyFont="1" applyFill="1" applyAlignment="1">
      <alignment horizontal="center" vertical="center"/>
    </xf>
    <xf numFmtId="44" fontId="0" fillId="0" borderId="0" xfId="0" applyNumberFormat="1" applyFont="1" applyAlignment="1">
      <alignment vertical="center"/>
    </xf>
    <xf numFmtId="0" fontId="11" fillId="5" borderId="10" xfId="2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3">
    <cellStyle name="Calculation" xfId="2" builtinId="22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pane ySplit="1" topLeftCell="A2" activePane="bottomLeft" state="frozen"/>
      <selection pane="bottomLeft" activeCell="B66" sqref="B66"/>
    </sheetView>
  </sheetViews>
  <sheetFormatPr defaultRowHeight="15" x14ac:dyDescent="0.25"/>
  <cols>
    <col min="1" max="1" width="19.42578125" bestFit="1" customWidth="1"/>
    <col min="2" max="2" width="19.85546875" bestFit="1" customWidth="1"/>
    <col min="3" max="3" width="27" bestFit="1" customWidth="1"/>
    <col min="4" max="4" width="73.7109375" bestFit="1" customWidth="1"/>
    <col min="5" max="5" width="22.42578125" bestFit="1" customWidth="1"/>
    <col min="6" max="6" width="19" bestFit="1" customWidth="1"/>
  </cols>
  <sheetData>
    <row r="1" spans="1:6" x14ac:dyDescent="0.25">
      <c r="A1" s="58" t="s">
        <v>121</v>
      </c>
      <c r="B1" s="58" t="s">
        <v>122</v>
      </c>
      <c r="C1" s="58" t="s">
        <v>132</v>
      </c>
      <c r="D1" s="58" t="s">
        <v>123</v>
      </c>
      <c r="E1" s="58" t="s">
        <v>124</v>
      </c>
      <c r="F1" s="58" t="s">
        <v>189</v>
      </c>
    </row>
    <row r="2" spans="1:6" x14ac:dyDescent="0.25">
      <c r="A2" t="s">
        <v>126</v>
      </c>
      <c r="B2" t="s">
        <v>192</v>
      </c>
      <c r="C2" t="s">
        <v>192</v>
      </c>
      <c r="D2" t="s">
        <v>181</v>
      </c>
      <c r="E2" t="s">
        <v>170</v>
      </c>
      <c r="F2" s="71">
        <v>41474</v>
      </c>
    </row>
    <row r="3" spans="1:6" x14ac:dyDescent="0.25">
      <c r="A3" t="s">
        <v>126</v>
      </c>
      <c r="B3" t="s">
        <v>192</v>
      </c>
      <c r="C3" t="s">
        <v>193</v>
      </c>
      <c r="D3" t="s">
        <v>173</v>
      </c>
      <c r="E3" t="s">
        <v>174</v>
      </c>
      <c r="F3" t="s">
        <v>190</v>
      </c>
    </row>
    <row r="4" spans="1:6" x14ac:dyDescent="0.25">
      <c r="A4" t="s">
        <v>126</v>
      </c>
      <c r="B4" t="s">
        <v>131</v>
      </c>
      <c r="C4" t="s">
        <v>131</v>
      </c>
      <c r="D4" t="s">
        <v>178</v>
      </c>
      <c r="E4" t="s">
        <v>170</v>
      </c>
      <c r="F4" s="71">
        <v>41474</v>
      </c>
    </row>
    <row r="5" spans="1:6" x14ac:dyDescent="0.25">
      <c r="A5" t="s">
        <v>126</v>
      </c>
      <c r="B5" t="s">
        <v>131</v>
      </c>
      <c r="C5" t="s">
        <v>138</v>
      </c>
      <c r="E5" t="s">
        <v>171</v>
      </c>
      <c r="F5" t="s">
        <v>190</v>
      </c>
    </row>
    <row r="6" spans="1:6" x14ac:dyDescent="0.25">
      <c r="A6" t="s">
        <v>126</v>
      </c>
      <c r="B6" t="s">
        <v>133</v>
      </c>
      <c r="C6" t="s">
        <v>151</v>
      </c>
    </row>
    <row r="7" spans="1:6" x14ac:dyDescent="0.25">
      <c r="A7" t="s">
        <v>126</v>
      </c>
      <c r="B7" t="s">
        <v>140</v>
      </c>
      <c r="C7" t="s">
        <v>141</v>
      </c>
      <c r="D7" t="s">
        <v>212</v>
      </c>
      <c r="E7" t="s">
        <v>170</v>
      </c>
      <c r="F7" s="67" t="s">
        <v>119</v>
      </c>
    </row>
    <row r="8" spans="1:6" x14ac:dyDescent="0.25">
      <c r="A8" t="s">
        <v>126</v>
      </c>
      <c r="B8" t="s">
        <v>140</v>
      </c>
      <c r="C8" t="s">
        <v>138</v>
      </c>
      <c r="E8" t="s">
        <v>171</v>
      </c>
      <c r="F8" t="s">
        <v>190</v>
      </c>
    </row>
    <row r="9" spans="1:6" x14ac:dyDescent="0.25">
      <c r="A9" t="s">
        <v>126</v>
      </c>
      <c r="B9" t="s">
        <v>140</v>
      </c>
      <c r="C9" t="s">
        <v>177</v>
      </c>
      <c r="D9" t="s">
        <v>213</v>
      </c>
      <c r="E9" t="s">
        <v>170</v>
      </c>
      <c r="F9" s="67" t="s">
        <v>119</v>
      </c>
    </row>
    <row r="10" spans="1:6" x14ac:dyDescent="0.25">
      <c r="A10" t="s">
        <v>126</v>
      </c>
      <c r="B10" t="s">
        <v>179</v>
      </c>
      <c r="C10" t="s">
        <v>134</v>
      </c>
      <c r="D10" t="s">
        <v>214</v>
      </c>
      <c r="E10" t="s">
        <v>170</v>
      </c>
      <c r="F10" s="67" t="s">
        <v>119</v>
      </c>
    </row>
    <row r="11" spans="1:6" x14ac:dyDescent="0.25">
      <c r="A11" t="s">
        <v>126</v>
      </c>
      <c r="B11" t="s">
        <v>139</v>
      </c>
      <c r="C11" t="s">
        <v>207</v>
      </c>
      <c r="D11" t="s">
        <v>215</v>
      </c>
      <c r="E11" t="s">
        <v>170</v>
      </c>
      <c r="F11" s="67" t="s">
        <v>119</v>
      </c>
    </row>
    <row r="12" spans="1:6" x14ac:dyDescent="0.25">
      <c r="A12" t="s">
        <v>126</v>
      </c>
      <c r="B12" t="s">
        <v>139</v>
      </c>
      <c r="C12" t="s">
        <v>138</v>
      </c>
      <c r="E12" t="s">
        <v>171</v>
      </c>
      <c r="F12" t="s">
        <v>190</v>
      </c>
    </row>
    <row r="13" spans="1:6" x14ac:dyDescent="0.25">
      <c r="A13" t="s">
        <v>126</v>
      </c>
      <c r="B13" t="s">
        <v>143</v>
      </c>
      <c r="C13" t="s">
        <v>208</v>
      </c>
      <c r="D13" t="s">
        <v>180</v>
      </c>
      <c r="E13" t="s">
        <v>170</v>
      </c>
      <c r="F13" s="71">
        <v>41474</v>
      </c>
    </row>
    <row r="14" spans="1:6" x14ac:dyDescent="0.25">
      <c r="A14" t="s">
        <v>126</v>
      </c>
      <c r="B14" t="s">
        <v>143</v>
      </c>
      <c r="C14" t="s">
        <v>232</v>
      </c>
      <c r="D14" t="s">
        <v>222</v>
      </c>
      <c r="E14" t="s">
        <v>171</v>
      </c>
      <c r="F14" t="s">
        <v>190</v>
      </c>
    </row>
    <row r="15" spans="1:6" x14ac:dyDescent="0.25">
      <c r="A15" t="s">
        <v>126</v>
      </c>
      <c r="B15" t="s">
        <v>143</v>
      </c>
      <c r="C15" t="s">
        <v>231</v>
      </c>
      <c r="D15" t="s">
        <v>221</v>
      </c>
      <c r="E15" t="s">
        <v>171</v>
      </c>
      <c r="F15" t="s">
        <v>190</v>
      </c>
    </row>
    <row r="16" spans="1:6" x14ac:dyDescent="0.25">
      <c r="A16" t="s">
        <v>126</v>
      </c>
      <c r="B16" t="s">
        <v>144</v>
      </c>
      <c r="C16" t="s">
        <v>142</v>
      </c>
      <c r="D16" t="s">
        <v>216</v>
      </c>
      <c r="E16" t="s">
        <v>170</v>
      </c>
      <c r="F16" s="71">
        <v>41474</v>
      </c>
    </row>
    <row r="17" spans="1:6" x14ac:dyDescent="0.25">
      <c r="A17" t="s">
        <v>126</v>
      </c>
      <c r="B17" t="s">
        <v>144</v>
      </c>
      <c r="C17" t="s">
        <v>138</v>
      </c>
      <c r="E17" t="s">
        <v>171</v>
      </c>
      <c r="F17" t="s">
        <v>190</v>
      </c>
    </row>
    <row r="18" spans="1:6" x14ac:dyDescent="0.25">
      <c r="A18" t="s">
        <v>126</v>
      </c>
      <c r="B18" t="s">
        <v>144</v>
      </c>
      <c r="C18" t="s">
        <v>233</v>
      </c>
      <c r="D18" t="s">
        <v>220</v>
      </c>
      <c r="E18" t="s">
        <v>171</v>
      </c>
      <c r="F18" t="s">
        <v>190</v>
      </c>
    </row>
    <row r="19" spans="1:6" x14ac:dyDescent="0.25">
      <c r="A19" t="s">
        <v>126</v>
      </c>
      <c r="B19" t="s">
        <v>160</v>
      </c>
      <c r="C19" t="s">
        <v>161</v>
      </c>
      <c r="E19" t="s">
        <v>150</v>
      </c>
    </row>
    <row r="20" spans="1:6" x14ac:dyDescent="0.25">
      <c r="A20" t="s">
        <v>126</v>
      </c>
      <c r="B20" t="s">
        <v>148</v>
      </c>
      <c r="C20" t="s">
        <v>162</v>
      </c>
      <c r="E20" t="s">
        <v>171</v>
      </c>
      <c r="F20" t="s">
        <v>190</v>
      </c>
    </row>
    <row r="21" spans="1:6" x14ac:dyDescent="0.25">
      <c r="A21" t="s">
        <v>126</v>
      </c>
      <c r="B21" t="s">
        <v>224</v>
      </c>
      <c r="C21" t="s">
        <v>225</v>
      </c>
      <c r="D21" t="s">
        <v>226</v>
      </c>
    </row>
    <row r="22" spans="1:6" x14ac:dyDescent="0.25">
      <c r="A22" t="s">
        <v>126</v>
      </c>
      <c r="B22" t="s">
        <v>152</v>
      </c>
      <c r="C22" t="s">
        <v>225</v>
      </c>
      <c r="D22" t="s">
        <v>226</v>
      </c>
    </row>
    <row r="23" spans="1:6" x14ac:dyDescent="0.25">
      <c r="A23" t="s">
        <v>126</v>
      </c>
      <c r="B23" t="s">
        <v>224</v>
      </c>
      <c r="C23" t="s">
        <v>227</v>
      </c>
      <c r="D23" t="s">
        <v>228</v>
      </c>
    </row>
    <row r="26" spans="1:6" x14ac:dyDescent="0.25">
      <c r="A26" t="s">
        <v>127</v>
      </c>
      <c r="B26" t="s">
        <v>128</v>
      </c>
      <c r="C26" t="s">
        <v>135</v>
      </c>
      <c r="D26" t="s">
        <v>217</v>
      </c>
      <c r="E26" t="s">
        <v>170</v>
      </c>
      <c r="F26" s="71">
        <v>41474</v>
      </c>
    </row>
    <row r="27" spans="1:6" x14ac:dyDescent="0.25">
      <c r="A27" t="s">
        <v>127</v>
      </c>
      <c r="B27" t="s">
        <v>128</v>
      </c>
      <c r="C27" t="s">
        <v>145</v>
      </c>
      <c r="D27" t="s">
        <v>218</v>
      </c>
      <c r="E27" t="s">
        <v>170</v>
      </c>
      <c r="F27" s="71">
        <v>41474</v>
      </c>
    </row>
    <row r="28" spans="1:6" x14ac:dyDescent="0.25">
      <c r="A28" t="s">
        <v>127</v>
      </c>
      <c r="B28" t="s">
        <v>128</v>
      </c>
      <c r="C28" t="s">
        <v>138</v>
      </c>
      <c r="E28" t="s">
        <v>171</v>
      </c>
      <c r="F28" t="s">
        <v>190</v>
      </c>
    </row>
    <row r="29" spans="1:6" ht="15" customHeight="1" x14ac:dyDescent="0.25">
      <c r="A29" t="s">
        <v>127</v>
      </c>
      <c r="B29" t="s">
        <v>128</v>
      </c>
      <c r="C29" t="s">
        <v>146</v>
      </c>
      <c r="D29" s="59" t="s">
        <v>182</v>
      </c>
      <c r="E29" t="s">
        <v>150</v>
      </c>
    </row>
    <row r="30" spans="1:6" x14ac:dyDescent="0.25">
      <c r="A30" t="s">
        <v>127</v>
      </c>
      <c r="B30" t="s">
        <v>136</v>
      </c>
      <c r="C30" t="s">
        <v>136</v>
      </c>
      <c r="D30" t="s">
        <v>219</v>
      </c>
      <c r="E30" t="s">
        <v>170</v>
      </c>
      <c r="F30" s="71">
        <v>41474</v>
      </c>
    </row>
    <row r="31" spans="1:6" x14ac:dyDescent="0.25">
      <c r="A31" t="s">
        <v>127</v>
      </c>
      <c r="B31" t="s">
        <v>136</v>
      </c>
      <c r="C31" t="s">
        <v>194</v>
      </c>
      <c r="D31" t="s">
        <v>175</v>
      </c>
      <c r="E31" t="s">
        <v>174</v>
      </c>
      <c r="F31" t="s">
        <v>190</v>
      </c>
    </row>
    <row r="32" spans="1:6" ht="15" customHeight="1" x14ac:dyDescent="0.25">
      <c r="A32" t="s">
        <v>127</v>
      </c>
      <c r="B32" t="s">
        <v>137</v>
      </c>
      <c r="C32" t="s">
        <v>137</v>
      </c>
      <c r="D32" s="60" t="s">
        <v>172</v>
      </c>
      <c r="E32" t="s">
        <v>176</v>
      </c>
      <c r="F32" s="67" t="s">
        <v>119</v>
      </c>
    </row>
    <row r="33" spans="1:6" x14ac:dyDescent="0.25">
      <c r="A33" t="s">
        <v>127</v>
      </c>
      <c r="B33" t="s">
        <v>129</v>
      </c>
      <c r="C33" t="s">
        <v>129</v>
      </c>
      <c r="D33" t="s">
        <v>183</v>
      </c>
      <c r="E33" t="s">
        <v>150</v>
      </c>
    </row>
    <row r="34" spans="1:6" x14ac:dyDescent="0.25">
      <c r="A34" t="s">
        <v>127</v>
      </c>
      <c r="B34" t="s">
        <v>129</v>
      </c>
      <c r="C34" t="s">
        <v>209</v>
      </c>
      <c r="D34" t="s">
        <v>210</v>
      </c>
    </row>
    <row r="35" spans="1:6" x14ac:dyDescent="0.25">
      <c r="A35" t="s">
        <v>127</v>
      </c>
      <c r="B35" t="s">
        <v>130</v>
      </c>
      <c r="C35" t="s">
        <v>147</v>
      </c>
      <c r="D35" t="s">
        <v>185</v>
      </c>
      <c r="E35" t="s">
        <v>171</v>
      </c>
      <c r="F35" t="s">
        <v>190</v>
      </c>
    </row>
    <row r="36" spans="1:6" x14ac:dyDescent="0.25">
      <c r="A36" t="s">
        <v>127</v>
      </c>
      <c r="B36" t="s">
        <v>130</v>
      </c>
      <c r="C36" t="s">
        <v>138</v>
      </c>
      <c r="E36" t="s">
        <v>171</v>
      </c>
      <c r="F36" t="s">
        <v>190</v>
      </c>
    </row>
    <row r="37" spans="1:6" x14ac:dyDescent="0.25">
      <c r="A37" t="s">
        <v>127</v>
      </c>
      <c r="B37" t="s">
        <v>130</v>
      </c>
      <c r="C37" t="s">
        <v>184</v>
      </c>
    </row>
    <row r="38" spans="1:6" x14ac:dyDescent="0.25">
      <c r="A38" t="s">
        <v>127</v>
      </c>
      <c r="B38" t="s">
        <v>130</v>
      </c>
      <c r="C38" t="s">
        <v>149</v>
      </c>
      <c r="D38" t="s">
        <v>186</v>
      </c>
      <c r="E38" t="s">
        <v>171</v>
      </c>
    </row>
    <row r="39" spans="1:6" x14ac:dyDescent="0.25">
      <c r="A39" t="s">
        <v>127</v>
      </c>
      <c r="B39" t="s">
        <v>152</v>
      </c>
      <c r="C39" t="s">
        <v>153</v>
      </c>
      <c r="E39" t="s">
        <v>150</v>
      </c>
    </row>
    <row r="40" spans="1:6" x14ac:dyDescent="0.25">
      <c r="A40" t="s">
        <v>127</v>
      </c>
      <c r="B40" t="s">
        <v>154</v>
      </c>
      <c r="C40" t="s">
        <v>153</v>
      </c>
      <c r="E40" t="s">
        <v>150</v>
      </c>
    </row>
    <row r="42" spans="1:6" x14ac:dyDescent="0.25">
      <c r="A42" t="s">
        <v>155</v>
      </c>
      <c r="B42" t="s">
        <v>158</v>
      </c>
      <c r="C42" t="s">
        <v>168</v>
      </c>
    </row>
    <row r="43" spans="1:6" x14ac:dyDescent="0.25">
      <c r="A43" t="s">
        <v>155</v>
      </c>
      <c r="B43" t="s">
        <v>158</v>
      </c>
      <c r="C43" t="s">
        <v>138</v>
      </c>
      <c r="E43" t="s">
        <v>171</v>
      </c>
      <c r="F43" t="s">
        <v>190</v>
      </c>
    </row>
    <row r="44" spans="1:6" x14ac:dyDescent="0.25">
      <c r="A44" t="s">
        <v>155</v>
      </c>
      <c r="B44" t="s">
        <v>211</v>
      </c>
      <c r="C44" t="s">
        <v>169</v>
      </c>
    </row>
    <row r="46" spans="1:6" x14ac:dyDescent="0.25">
      <c r="A46" t="s">
        <v>159</v>
      </c>
      <c r="B46" t="s">
        <v>163</v>
      </c>
      <c r="C46" t="s">
        <v>164</v>
      </c>
    </row>
    <row r="47" spans="1:6" x14ac:dyDescent="0.25">
      <c r="A47" t="s">
        <v>159</v>
      </c>
      <c r="B47" t="s">
        <v>165</v>
      </c>
      <c r="C47" t="s">
        <v>166</v>
      </c>
    </row>
    <row r="48" spans="1:6" x14ac:dyDescent="0.25">
      <c r="A48" t="s">
        <v>159</v>
      </c>
      <c r="B48" t="s">
        <v>165</v>
      </c>
      <c r="C48" t="s">
        <v>167</v>
      </c>
    </row>
    <row r="50" spans="1:5" x14ac:dyDescent="0.25">
      <c r="A50" t="s">
        <v>156</v>
      </c>
      <c r="D50" t="s">
        <v>187</v>
      </c>
      <c r="E50" t="s">
        <v>150</v>
      </c>
    </row>
    <row r="51" spans="1:5" x14ac:dyDescent="0.25">
      <c r="A51" t="s">
        <v>157</v>
      </c>
      <c r="D51" t="s">
        <v>188</v>
      </c>
      <c r="E51" t="s">
        <v>150</v>
      </c>
    </row>
    <row r="63" spans="1:5" x14ac:dyDescent="0.25">
      <c r="E63" s="72"/>
    </row>
  </sheetData>
  <autoFilter ref="A1:F5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zoomScale="70" zoomScaleNormal="70" workbookViewId="0">
      <pane ySplit="2" topLeftCell="A3" activePane="bottomLeft" state="frozen"/>
      <selection pane="bottomLeft" activeCell="S35" sqref="S35"/>
    </sheetView>
  </sheetViews>
  <sheetFormatPr defaultRowHeight="15" x14ac:dyDescent="0.25"/>
  <cols>
    <col min="1" max="1" width="15.7109375" style="3" bestFit="1" customWidth="1"/>
    <col min="2" max="2" width="53.140625" style="2" bestFit="1" customWidth="1"/>
    <col min="3" max="5" width="9.42578125" style="4" bestFit="1" customWidth="1"/>
    <col min="6" max="6" width="14.42578125" style="1" bestFit="1" customWidth="1"/>
    <col min="7" max="7" width="17.28515625" style="1" bestFit="1" customWidth="1"/>
    <col min="8" max="8" width="24.28515625" style="4" bestFit="1" customWidth="1"/>
    <col min="9" max="9" width="12.7109375" style="41" hidden="1" customWidth="1"/>
    <col min="10" max="10" width="40.28515625" style="2" bestFit="1" customWidth="1"/>
    <col min="11" max="11" width="14.5703125" style="2" bestFit="1" customWidth="1"/>
    <col min="12" max="16384" width="9.140625" style="2"/>
  </cols>
  <sheetData>
    <row r="1" spans="1:13" ht="18.75" x14ac:dyDescent="0.25">
      <c r="A1" s="107" t="s">
        <v>13</v>
      </c>
      <c r="B1" s="107"/>
      <c r="C1" s="107"/>
      <c r="D1" s="107"/>
      <c r="E1" s="107"/>
      <c r="F1" s="107"/>
      <c r="G1" s="107"/>
      <c r="H1" s="107"/>
    </row>
    <row r="2" spans="1:13" ht="15.75" thickBot="1" x14ac:dyDescent="0.3">
      <c r="A2" s="15" t="s">
        <v>0</v>
      </c>
      <c r="B2" s="16" t="s">
        <v>1</v>
      </c>
      <c r="C2" s="16" t="s">
        <v>3</v>
      </c>
      <c r="D2" s="16" t="s">
        <v>2</v>
      </c>
      <c r="E2" s="16" t="s">
        <v>4</v>
      </c>
      <c r="F2" s="17" t="s">
        <v>5</v>
      </c>
      <c r="G2" s="17" t="s">
        <v>6</v>
      </c>
      <c r="H2" s="16" t="s">
        <v>7</v>
      </c>
      <c r="J2" s="57" t="s">
        <v>125</v>
      </c>
    </row>
    <row r="3" spans="1:13" ht="15" customHeight="1" x14ac:dyDescent="0.25">
      <c r="A3" s="73">
        <v>370356</v>
      </c>
      <c r="B3" s="74" t="s">
        <v>8</v>
      </c>
      <c r="C3" s="75">
        <v>2</v>
      </c>
      <c r="D3" s="75">
        <v>2</v>
      </c>
      <c r="E3" s="75">
        <f>C3+D3</f>
        <v>4</v>
      </c>
      <c r="F3" s="76">
        <v>656.5</v>
      </c>
      <c r="G3" s="102">
        <f>F3*E3</f>
        <v>2626</v>
      </c>
      <c r="H3" s="108" t="s">
        <v>68</v>
      </c>
      <c r="J3" s="61">
        <v>41439</v>
      </c>
    </row>
    <row r="4" spans="1:13" x14ac:dyDescent="0.25">
      <c r="A4" s="77" t="s">
        <v>9</v>
      </c>
      <c r="B4" s="78" t="s">
        <v>29</v>
      </c>
      <c r="C4" s="79">
        <v>2</v>
      </c>
      <c r="D4" s="79">
        <v>2</v>
      </c>
      <c r="E4" s="79">
        <f t="shared" ref="E4:E13" si="0">C4+D4</f>
        <v>4</v>
      </c>
      <c r="F4" s="65">
        <v>425.1</v>
      </c>
      <c r="G4" s="65">
        <f t="shared" ref="G4:G13" si="1">F4*E4</f>
        <v>1700.4</v>
      </c>
      <c r="H4" s="109"/>
      <c r="J4" s="61">
        <v>41440</v>
      </c>
      <c r="K4" s="2" t="s">
        <v>230</v>
      </c>
    </row>
    <row r="5" spans="1:13" x14ac:dyDescent="0.25">
      <c r="A5" s="77" t="s">
        <v>10</v>
      </c>
      <c r="B5" s="78" t="s">
        <v>11</v>
      </c>
      <c r="C5" s="79">
        <v>2</v>
      </c>
      <c r="D5" s="79">
        <v>2</v>
      </c>
      <c r="E5" s="79">
        <f t="shared" si="0"/>
        <v>4</v>
      </c>
      <c r="F5" s="65">
        <v>203.9</v>
      </c>
      <c r="G5" s="65">
        <f t="shared" si="1"/>
        <v>815.6</v>
      </c>
      <c r="H5" s="109"/>
      <c r="J5" s="61">
        <v>41441</v>
      </c>
      <c r="K5" s="64" t="s">
        <v>230</v>
      </c>
    </row>
    <row r="6" spans="1:13" x14ac:dyDescent="0.25">
      <c r="A6" s="77" t="s">
        <v>14</v>
      </c>
      <c r="B6" s="78" t="s">
        <v>12</v>
      </c>
      <c r="C6" s="79">
        <v>2</v>
      </c>
      <c r="D6" s="79">
        <v>2</v>
      </c>
      <c r="E6" s="79">
        <f t="shared" si="0"/>
        <v>4</v>
      </c>
      <c r="F6" s="65">
        <v>689.85</v>
      </c>
      <c r="G6" s="100">
        <f t="shared" si="1"/>
        <v>2759.4</v>
      </c>
      <c r="H6" s="109"/>
      <c r="J6" s="61">
        <v>41439</v>
      </c>
    </row>
    <row r="7" spans="1:13" x14ac:dyDescent="0.25">
      <c r="A7" s="77" t="s">
        <v>15</v>
      </c>
      <c r="B7" s="78" t="s">
        <v>16</v>
      </c>
      <c r="C7" s="79">
        <v>1</v>
      </c>
      <c r="D7" s="79">
        <v>1</v>
      </c>
      <c r="E7" s="79">
        <f t="shared" si="0"/>
        <v>2</v>
      </c>
      <c r="F7" s="65">
        <v>38.15</v>
      </c>
      <c r="G7" s="100">
        <f t="shared" si="1"/>
        <v>76.3</v>
      </c>
      <c r="H7" s="109"/>
      <c r="J7" s="61">
        <v>41439</v>
      </c>
    </row>
    <row r="8" spans="1:13" x14ac:dyDescent="0.25">
      <c r="A8" s="77" t="s">
        <v>17</v>
      </c>
      <c r="B8" s="78" t="s">
        <v>18</v>
      </c>
      <c r="C8" s="79">
        <v>2</v>
      </c>
      <c r="D8" s="79">
        <v>1</v>
      </c>
      <c r="E8" s="79">
        <f t="shared" si="0"/>
        <v>3</v>
      </c>
      <c r="F8" s="65">
        <v>27.3</v>
      </c>
      <c r="G8" s="100">
        <f t="shared" si="1"/>
        <v>81.900000000000006</v>
      </c>
      <c r="H8" s="109"/>
      <c r="J8" s="61">
        <v>41439</v>
      </c>
    </row>
    <row r="9" spans="1:13" x14ac:dyDescent="0.25">
      <c r="A9" s="77" t="s">
        <v>27</v>
      </c>
      <c r="B9" s="78" t="s">
        <v>28</v>
      </c>
      <c r="C9" s="79">
        <v>1</v>
      </c>
      <c r="D9" s="79">
        <v>1</v>
      </c>
      <c r="E9" s="79">
        <f t="shared" si="0"/>
        <v>2</v>
      </c>
      <c r="F9" s="65">
        <v>38.5</v>
      </c>
      <c r="G9" s="100">
        <f t="shared" si="1"/>
        <v>77</v>
      </c>
      <c r="H9" s="109"/>
      <c r="J9" s="61">
        <v>41439</v>
      </c>
    </row>
    <row r="10" spans="1:13" x14ac:dyDescent="0.25">
      <c r="A10" s="77" t="s">
        <v>19</v>
      </c>
      <c r="B10" s="78" t="s">
        <v>20</v>
      </c>
      <c r="C10" s="79">
        <v>2</v>
      </c>
      <c r="D10" s="79">
        <v>1</v>
      </c>
      <c r="E10" s="79">
        <f t="shared" si="0"/>
        <v>3</v>
      </c>
      <c r="F10" s="65">
        <v>63.45</v>
      </c>
      <c r="G10" s="100">
        <f t="shared" si="1"/>
        <v>190.35000000000002</v>
      </c>
      <c r="H10" s="109"/>
      <c r="J10" s="61">
        <v>41439</v>
      </c>
    </row>
    <row r="11" spans="1:13" x14ac:dyDescent="0.25">
      <c r="A11" s="77" t="s">
        <v>21</v>
      </c>
      <c r="B11" s="78" t="s">
        <v>22</v>
      </c>
      <c r="C11" s="79">
        <v>2</v>
      </c>
      <c r="D11" s="79">
        <v>1</v>
      </c>
      <c r="E11" s="79">
        <f t="shared" si="0"/>
        <v>3</v>
      </c>
      <c r="F11" s="65">
        <v>32</v>
      </c>
      <c r="G11" s="100">
        <f t="shared" si="1"/>
        <v>96</v>
      </c>
      <c r="H11" s="109"/>
      <c r="J11" s="61">
        <v>41439</v>
      </c>
    </row>
    <row r="12" spans="1:13" x14ac:dyDescent="0.25">
      <c r="A12" s="77" t="s">
        <v>23</v>
      </c>
      <c r="B12" s="78" t="s">
        <v>24</v>
      </c>
      <c r="C12" s="79">
        <v>2</v>
      </c>
      <c r="D12" s="79">
        <v>1</v>
      </c>
      <c r="E12" s="79">
        <f t="shared" si="0"/>
        <v>3</v>
      </c>
      <c r="F12" s="65">
        <v>14.85</v>
      </c>
      <c r="G12" s="100">
        <f t="shared" si="1"/>
        <v>44.55</v>
      </c>
      <c r="H12" s="109"/>
      <c r="J12" s="61">
        <v>41439</v>
      </c>
    </row>
    <row r="13" spans="1:13" ht="15.75" thickBot="1" x14ac:dyDescent="0.3">
      <c r="A13" s="77" t="s">
        <v>25</v>
      </c>
      <c r="B13" s="78" t="s">
        <v>26</v>
      </c>
      <c r="C13" s="79">
        <v>2</v>
      </c>
      <c r="D13" s="79">
        <v>2</v>
      </c>
      <c r="E13" s="79">
        <f t="shared" si="0"/>
        <v>4</v>
      </c>
      <c r="F13" s="65">
        <v>35</v>
      </c>
      <c r="G13" s="101">
        <f t="shared" si="1"/>
        <v>140</v>
      </c>
      <c r="H13" s="109"/>
      <c r="J13" s="61">
        <v>41439</v>
      </c>
      <c r="M13" s="105"/>
    </row>
    <row r="14" spans="1:13" x14ac:dyDescent="0.25">
      <c r="A14" s="9"/>
      <c r="B14" s="10"/>
      <c r="C14" s="56"/>
      <c r="D14" s="56"/>
      <c r="E14" s="56"/>
      <c r="F14" s="11"/>
      <c r="G14" s="32">
        <f>SUM(G3:G13)</f>
        <v>8607.4999999999982</v>
      </c>
      <c r="H14" s="110"/>
      <c r="I14" s="42">
        <f>G14</f>
        <v>8607.4999999999982</v>
      </c>
      <c r="K14" s="104"/>
    </row>
    <row r="15" spans="1:13" x14ac:dyDescent="0.25">
      <c r="A15" s="5"/>
      <c r="B15" s="6"/>
      <c r="C15" s="7"/>
      <c r="D15" s="7"/>
      <c r="E15" s="7"/>
      <c r="F15" s="8"/>
      <c r="G15" s="8"/>
      <c r="H15" s="7"/>
    </row>
    <row r="16" spans="1:13" s="29" customFormat="1" ht="15" customHeight="1" x14ac:dyDescent="0.25">
      <c r="A16" s="48" t="s">
        <v>48</v>
      </c>
      <c r="B16" s="49" t="s">
        <v>49</v>
      </c>
      <c r="C16" s="48">
        <v>1</v>
      </c>
      <c r="D16" s="48">
        <v>1</v>
      </c>
      <c r="E16" s="50">
        <f t="shared" ref="E16:E23" si="2">C16+D16</f>
        <v>2</v>
      </c>
      <c r="F16" s="51">
        <v>329</v>
      </c>
      <c r="G16" s="52">
        <f t="shared" ref="G16:G23" si="3">F16*E16</f>
        <v>658</v>
      </c>
      <c r="H16" s="112" t="s">
        <v>69</v>
      </c>
      <c r="I16" s="43"/>
      <c r="J16" s="29" t="s">
        <v>119</v>
      </c>
    </row>
    <row r="17" spans="1:11" s="29" customFormat="1" x14ac:dyDescent="0.25">
      <c r="A17" s="48" t="s">
        <v>50</v>
      </c>
      <c r="B17" s="49" t="s">
        <v>57</v>
      </c>
      <c r="C17" s="48">
        <v>1</v>
      </c>
      <c r="D17" s="48">
        <v>1</v>
      </c>
      <c r="E17" s="50">
        <f t="shared" si="2"/>
        <v>2</v>
      </c>
      <c r="F17" s="51">
        <v>9</v>
      </c>
      <c r="G17" s="52">
        <f t="shared" si="3"/>
        <v>18</v>
      </c>
      <c r="H17" s="113"/>
      <c r="I17" s="43"/>
      <c r="J17" s="29" t="s">
        <v>119</v>
      </c>
    </row>
    <row r="18" spans="1:11" s="29" customFormat="1" x14ac:dyDescent="0.25">
      <c r="A18" s="48" t="s">
        <v>30</v>
      </c>
      <c r="B18" s="49" t="s">
        <v>31</v>
      </c>
      <c r="C18" s="48">
        <v>1</v>
      </c>
      <c r="D18" s="48">
        <v>1</v>
      </c>
      <c r="E18" s="50">
        <f t="shared" si="2"/>
        <v>2</v>
      </c>
      <c r="F18" s="51">
        <v>695</v>
      </c>
      <c r="G18" s="52">
        <f t="shared" si="3"/>
        <v>1390</v>
      </c>
      <c r="H18" s="113"/>
      <c r="I18" s="43"/>
      <c r="J18" s="29" t="s">
        <v>119</v>
      </c>
    </row>
    <row r="19" spans="1:11" s="29" customFormat="1" ht="15.75" x14ac:dyDescent="0.3">
      <c r="A19" s="30" t="s">
        <v>32</v>
      </c>
      <c r="B19" s="26" t="s">
        <v>58</v>
      </c>
      <c r="C19" s="30">
        <v>1</v>
      </c>
      <c r="D19" s="30">
        <v>1</v>
      </c>
      <c r="E19" s="56">
        <f t="shared" si="2"/>
        <v>2</v>
      </c>
      <c r="F19" s="31">
        <v>57</v>
      </c>
      <c r="G19" s="11">
        <f t="shared" si="3"/>
        <v>114</v>
      </c>
      <c r="H19" s="113"/>
      <c r="I19" s="43"/>
      <c r="J19" s="62">
        <v>41459</v>
      </c>
    </row>
    <row r="20" spans="1:11" s="29" customFormat="1" x14ac:dyDescent="0.25">
      <c r="A20" s="48" t="s">
        <v>33</v>
      </c>
      <c r="B20" s="49" t="s">
        <v>59</v>
      </c>
      <c r="C20" s="48">
        <v>1</v>
      </c>
      <c r="D20" s="48">
        <v>1</v>
      </c>
      <c r="E20" s="50">
        <f t="shared" si="2"/>
        <v>2</v>
      </c>
      <c r="F20" s="51">
        <v>47</v>
      </c>
      <c r="G20" s="52">
        <f t="shared" si="3"/>
        <v>94</v>
      </c>
      <c r="H20" s="113"/>
      <c r="I20" s="43"/>
      <c r="J20" s="29" t="s">
        <v>119</v>
      </c>
    </row>
    <row r="21" spans="1:11" s="29" customFormat="1" x14ac:dyDescent="0.25">
      <c r="A21" s="48" t="s">
        <v>51</v>
      </c>
      <c r="B21" s="49" t="s">
        <v>52</v>
      </c>
      <c r="C21" s="48">
        <v>1</v>
      </c>
      <c r="D21" s="48">
        <v>0</v>
      </c>
      <c r="E21" s="50">
        <f t="shared" si="2"/>
        <v>1</v>
      </c>
      <c r="F21" s="51">
        <v>699</v>
      </c>
      <c r="G21" s="52">
        <f t="shared" si="3"/>
        <v>699</v>
      </c>
      <c r="H21" s="113"/>
      <c r="I21" s="43"/>
      <c r="J21" s="29" t="s">
        <v>119</v>
      </c>
    </row>
    <row r="22" spans="1:11" s="29" customFormat="1" x14ac:dyDescent="0.25">
      <c r="A22" s="48" t="s">
        <v>53</v>
      </c>
      <c r="B22" s="49" t="s">
        <v>54</v>
      </c>
      <c r="C22" s="48">
        <v>3</v>
      </c>
      <c r="D22" s="48">
        <v>0</v>
      </c>
      <c r="E22" s="50">
        <f t="shared" si="2"/>
        <v>3</v>
      </c>
      <c r="F22" s="51">
        <v>31</v>
      </c>
      <c r="G22" s="52">
        <f t="shared" si="3"/>
        <v>93</v>
      </c>
      <c r="H22" s="113"/>
      <c r="I22" s="43"/>
      <c r="J22" s="29" t="s">
        <v>119</v>
      </c>
    </row>
    <row r="23" spans="1:11" s="29" customFormat="1" ht="15.75" thickBot="1" x14ac:dyDescent="0.3">
      <c r="A23" s="48" t="s">
        <v>55</v>
      </c>
      <c r="B23" s="49" t="s">
        <v>56</v>
      </c>
      <c r="C23" s="48">
        <v>1</v>
      </c>
      <c r="D23" s="48">
        <v>1</v>
      </c>
      <c r="E23" s="50">
        <f t="shared" si="2"/>
        <v>2</v>
      </c>
      <c r="F23" s="51">
        <v>750</v>
      </c>
      <c r="G23" s="53">
        <f t="shared" si="3"/>
        <v>1500</v>
      </c>
      <c r="H23" s="113"/>
      <c r="I23" s="43"/>
      <c r="J23" s="29" t="s">
        <v>119</v>
      </c>
    </row>
    <row r="24" spans="1:11" s="29" customFormat="1" ht="15.75" x14ac:dyDescent="0.3">
      <c r="A24" s="26"/>
      <c r="B24" s="26"/>
      <c r="C24" s="26"/>
      <c r="D24" s="27"/>
      <c r="E24" s="28"/>
      <c r="F24" s="27"/>
      <c r="G24" s="33">
        <f>SUM(G16:G23)</f>
        <v>4566</v>
      </c>
      <c r="H24" s="114"/>
      <c r="I24" s="44">
        <f>G24</f>
        <v>4566</v>
      </c>
    </row>
    <row r="25" spans="1:11" x14ac:dyDescent="0.25">
      <c r="A25" s="5"/>
      <c r="B25" s="6"/>
      <c r="C25" s="7"/>
      <c r="D25" s="7"/>
      <c r="E25" s="7"/>
      <c r="F25" s="8"/>
      <c r="G25" s="8"/>
      <c r="H25" s="7"/>
    </row>
    <row r="26" spans="1:11" ht="15" customHeight="1" x14ac:dyDescent="0.25">
      <c r="A26" s="81" t="s">
        <v>118</v>
      </c>
      <c r="B26" s="82" t="s">
        <v>117</v>
      </c>
      <c r="C26" s="83">
        <v>2</v>
      </c>
      <c r="D26" s="83">
        <v>2</v>
      </c>
      <c r="E26" s="83">
        <f>C26+D26</f>
        <v>4</v>
      </c>
      <c r="F26" s="84">
        <v>1925</v>
      </c>
      <c r="G26" s="84">
        <f>F26*E26</f>
        <v>7700</v>
      </c>
      <c r="H26" s="111" t="s">
        <v>75</v>
      </c>
      <c r="J26" s="61">
        <v>41438</v>
      </c>
      <c r="K26" s="2" t="s">
        <v>223</v>
      </c>
    </row>
    <row r="27" spans="1:11" ht="15.75" thickBot="1" x14ac:dyDescent="0.3">
      <c r="A27" s="77" t="s">
        <v>41</v>
      </c>
      <c r="B27" s="78" t="s">
        <v>42</v>
      </c>
      <c r="C27" s="79">
        <v>2</v>
      </c>
      <c r="D27" s="79">
        <v>1</v>
      </c>
      <c r="E27" s="79">
        <v>4</v>
      </c>
      <c r="F27" s="80">
        <v>160</v>
      </c>
      <c r="G27" s="66">
        <f>F27*E27</f>
        <v>640</v>
      </c>
      <c r="H27" s="109"/>
      <c r="J27" s="61">
        <v>41438</v>
      </c>
    </row>
    <row r="28" spans="1:11" ht="45" customHeight="1" x14ac:dyDescent="0.25">
      <c r="A28" s="12"/>
      <c r="B28" s="13"/>
      <c r="C28" s="56"/>
      <c r="D28" s="56"/>
      <c r="E28" s="56"/>
      <c r="F28" s="11"/>
      <c r="G28" s="32">
        <f>SUM(G26:G27)</f>
        <v>8340</v>
      </c>
      <c r="H28" s="110"/>
      <c r="I28" s="42">
        <f>G28</f>
        <v>8340</v>
      </c>
    </row>
    <row r="29" spans="1:11" ht="15" customHeight="1" x14ac:dyDescent="0.25">
      <c r="A29" s="35"/>
      <c r="B29" s="36"/>
      <c r="C29" s="37"/>
      <c r="D29" s="37"/>
      <c r="E29" s="37"/>
      <c r="F29" s="38"/>
      <c r="G29" s="38"/>
      <c r="H29" s="40"/>
    </row>
    <row r="30" spans="1:11" ht="75" x14ac:dyDescent="0.25">
      <c r="A30" s="77" t="s">
        <v>43</v>
      </c>
      <c r="B30" s="78" t="s">
        <v>44</v>
      </c>
      <c r="C30" s="79">
        <v>2</v>
      </c>
      <c r="D30" s="79">
        <v>4</v>
      </c>
      <c r="E30" s="79">
        <f>C30+D30</f>
        <v>6</v>
      </c>
      <c r="F30" s="80">
        <v>9.6999999999999993</v>
      </c>
      <c r="G30" s="85">
        <f>F30*E30</f>
        <v>58.199999999999996</v>
      </c>
      <c r="H30" s="55" t="s">
        <v>70</v>
      </c>
      <c r="I30" s="42">
        <f>G30</f>
        <v>58.199999999999996</v>
      </c>
      <c r="J30" s="63">
        <v>41436</v>
      </c>
    </row>
    <row r="31" spans="1:11" x14ac:dyDescent="0.25">
      <c r="A31" s="5"/>
      <c r="B31" s="6"/>
      <c r="C31" s="7"/>
      <c r="D31" s="7"/>
      <c r="E31" s="7"/>
      <c r="F31" s="8"/>
      <c r="G31" s="8"/>
      <c r="H31" s="7"/>
    </row>
    <row r="32" spans="1:11" ht="15" customHeight="1" x14ac:dyDescent="0.25">
      <c r="A32" s="96" t="s">
        <v>35</v>
      </c>
      <c r="B32" s="89" t="s">
        <v>34</v>
      </c>
      <c r="C32" s="93">
        <v>1</v>
      </c>
      <c r="D32" s="93">
        <v>7</v>
      </c>
      <c r="E32" s="93">
        <f t="shared" ref="E32:E39" si="4">C32+D32</f>
        <v>8</v>
      </c>
      <c r="F32" s="80">
        <v>14.4</v>
      </c>
      <c r="G32" s="80">
        <f t="shared" ref="G32:G39" si="5">F32*E32</f>
        <v>115.2</v>
      </c>
      <c r="H32" s="111" t="s">
        <v>120</v>
      </c>
      <c r="J32" s="61">
        <v>41443</v>
      </c>
    </row>
    <row r="33" spans="1:19" x14ac:dyDescent="0.25">
      <c r="A33" s="96" t="s">
        <v>39</v>
      </c>
      <c r="B33" s="89" t="s">
        <v>40</v>
      </c>
      <c r="C33" s="93">
        <v>1</v>
      </c>
      <c r="D33" s="93">
        <v>0</v>
      </c>
      <c r="E33" s="93">
        <f t="shared" si="4"/>
        <v>1</v>
      </c>
      <c r="F33" s="80">
        <v>282.14999999999998</v>
      </c>
      <c r="G33" s="80">
        <f t="shared" si="5"/>
        <v>282.14999999999998</v>
      </c>
      <c r="H33" s="109"/>
      <c r="J33" s="61">
        <v>41443</v>
      </c>
    </row>
    <row r="34" spans="1:19" x14ac:dyDescent="0.25">
      <c r="A34" s="96" t="s">
        <v>78</v>
      </c>
      <c r="B34" s="89" t="s">
        <v>79</v>
      </c>
      <c r="C34" s="93">
        <v>2</v>
      </c>
      <c r="D34" s="93">
        <v>2</v>
      </c>
      <c r="E34" s="93">
        <f t="shared" si="4"/>
        <v>4</v>
      </c>
      <c r="F34" s="80">
        <v>14.97</v>
      </c>
      <c r="G34" s="80">
        <f t="shared" si="5"/>
        <v>59.88</v>
      </c>
      <c r="H34" s="109"/>
      <c r="J34" s="61">
        <v>41443</v>
      </c>
      <c r="S34" s="2">
        <f>1.367*2</f>
        <v>2.734</v>
      </c>
    </row>
    <row r="35" spans="1:19" x14ac:dyDescent="0.25">
      <c r="A35" s="96" t="s">
        <v>84</v>
      </c>
      <c r="B35" s="89" t="s">
        <v>85</v>
      </c>
      <c r="C35" s="93">
        <v>10</v>
      </c>
      <c r="D35" s="93">
        <v>0</v>
      </c>
      <c r="E35" s="93">
        <f t="shared" si="4"/>
        <v>10</v>
      </c>
      <c r="F35" s="80">
        <v>18.59</v>
      </c>
      <c r="G35" s="80">
        <f t="shared" si="5"/>
        <v>185.9</v>
      </c>
      <c r="H35" s="109"/>
      <c r="J35" s="61">
        <v>41443</v>
      </c>
    </row>
    <row r="36" spans="1:19" x14ac:dyDescent="0.25">
      <c r="A36" s="96" t="s">
        <v>88</v>
      </c>
      <c r="B36" s="89" t="s">
        <v>89</v>
      </c>
      <c r="C36" s="93">
        <v>5</v>
      </c>
      <c r="D36" s="93">
        <v>0</v>
      </c>
      <c r="E36" s="93">
        <f t="shared" si="4"/>
        <v>5</v>
      </c>
      <c r="F36" s="80">
        <v>33.369999999999997</v>
      </c>
      <c r="G36" s="80">
        <f t="shared" si="5"/>
        <v>166.85</v>
      </c>
      <c r="H36" s="109"/>
      <c r="J36" s="61">
        <v>41443</v>
      </c>
      <c r="K36" s="64"/>
    </row>
    <row r="37" spans="1:19" x14ac:dyDescent="0.25">
      <c r="A37" s="96" t="s">
        <v>45</v>
      </c>
      <c r="B37" s="89" t="s">
        <v>86</v>
      </c>
      <c r="C37" s="93">
        <v>25</v>
      </c>
      <c r="D37" s="93">
        <v>0</v>
      </c>
      <c r="E37" s="93">
        <f t="shared" si="4"/>
        <v>25</v>
      </c>
      <c r="F37" s="99">
        <v>0.60399999999999998</v>
      </c>
      <c r="G37" s="80">
        <f t="shared" si="5"/>
        <v>15.1</v>
      </c>
      <c r="H37" s="109"/>
      <c r="J37" s="61">
        <v>41443</v>
      </c>
      <c r="K37" s="64"/>
    </row>
    <row r="38" spans="1:19" x14ac:dyDescent="0.25">
      <c r="A38" s="96" t="s">
        <v>46</v>
      </c>
      <c r="B38" s="89" t="s">
        <v>87</v>
      </c>
      <c r="C38" s="93">
        <v>25</v>
      </c>
      <c r="D38" s="93">
        <v>0</v>
      </c>
      <c r="E38" s="93">
        <f t="shared" si="4"/>
        <v>25</v>
      </c>
      <c r="F38" s="99">
        <v>0.47599999999999998</v>
      </c>
      <c r="G38" s="80">
        <f t="shared" si="5"/>
        <v>11.899999999999999</v>
      </c>
      <c r="H38" s="109"/>
      <c r="J38" s="61">
        <v>41443</v>
      </c>
      <c r="K38" s="64"/>
    </row>
    <row r="39" spans="1:19" x14ac:dyDescent="0.25">
      <c r="A39" s="96" t="s">
        <v>47</v>
      </c>
      <c r="B39" s="89" t="s">
        <v>114</v>
      </c>
      <c r="C39" s="93">
        <v>25</v>
      </c>
      <c r="D39" s="93">
        <v>0</v>
      </c>
      <c r="E39" s="93">
        <f t="shared" si="4"/>
        <v>25</v>
      </c>
      <c r="F39" s="80">
        <v>1</v>
      </c>
      <c r="G39" s="80">
        <f t="shared" si="5"/>
        <v>25</v>
      </c>
      <c r="H39" s="109"/>
      <c r="J39" s="61">
        <v>41443</v>
      </c>
      <c r="K39" s="64"/>
    </row>
    <row r="40" spans="1:19" x14ac:dyDescent="0.25">
      <c r="A40" s="96" t="s">
        <v>101</v>
      </c>
      <c r="B40" s="98" t="s">
        <v>90</v>
      </c>
      <c r="C40" s="93">
        <v>2</v>
      </c>
      <c r="D40" s="93">
        <v>2</v>
      </c>
      <c r="E40" s="93">
        <f t="shared" ref="E40:E52" si="6">C40+D40</f>
        <v>4</v>
      </c>
      <c r="F40" s="80">
        <v>18.03</v>
      </c>
      <c r="G40" s="80">
        <f t="shared" ref="G40:G52" si="7">F40*E40</f>
        <v>72.12</v>
      </c>
      <c r="H40" s="109"/>
      <c r="J40" s="61">
        <v>41446</v>
      </c>
      <c r="K40" s="64"/>
    </row>
    <row r="41" spans="1:19" x14ac:dyDescent="0.25">
      <c r="A41" s="96" t="s">
        <v>102</v>
      </c>
      <c r="B41" s="98" t="s">
        <v>91</v>
      </c>
      <c r="C41" s="93">
        <v>2</v>
      </c>
      <c r="D41" s="93">
        <v>2</v>
      </c>
      <c r="E41" s="93">
        <f t="shared" si="6"/>
        <v>4</v>
      </c>
      <c r="F41" s="80">
        <v>15.16</v>
      </c>
      <c r="G41" s="80">
        <f t="shared" si="7"/>
        <v>60.64</v>
      </c>
      <c r="H41" s="109"/>
      <c r="J41" s="61">
        <v>41443</v>
      </c>
      <c r="K41" s="64"/>
    </row>
    <row r="42" spans="1:19" x14ac:dyDescent="0.25">
      <c r="A42" s="96" t="s">
        <v>103</v>
      </c>
      <c r="B42" s="98" t="s">
        <v>92</v>
      </c>
      <c r="C42" s="93">
        <v>2</v>
      </c>
      <c r="D42" s="93">
        <v>2</v>
      </c>
      <c r="E42" s="93">
        <f t="shared" si="6"/>
        <v>4</v>
      </c>
      <c r="F42" s="80">
        <v>9.92</v>
      </c>
      <c r="G42" s="80">
        <f t="shared" si="7"/>
        <v>39.68</v>
      </c>
      <c r="H42" s="109"/>
      <c r="J42" s="61">
        <v>41443</v>
      </c>
      <c r="K42" s="64"/>
    </row>
    <row r="43" spans="1:19" x14ac:dyDescent="0.25">
      <c r="A43" s="96" t="s">
        <v>104</v>
      </c>
      <c r="B43" s="98" t="s">
        <v>93</v>
      </c>
      <c r="C43" s="93">
        <v>1</v>
      </c>
      <c r="D43" s="93">
        <v>1</v>
      </c>
      <c r="E43" s="93">
        <f t="shared" si="6"/>
        <v>2</v>
      </c>
      <c r="F43" s="80">
        <v>11.66</v>
      </c>
      <c r="G43" s="80">
        <f t="shared" si="7"/>
        <v>23.32</v>
      </c>
      <c r="H43" s="109"/>
      <c r="J43" s="61">
        <v>41443</v>
      </c>
      <c r="K43" s="64"/>
    </row>
    <row r="44" spans="1:19" x14ac:dyDescent="0.25">
      <c r="A44" s="96" t="s">
        <v>112</v>
      </c>
      <c r="B44" s="98" t="s">
        <v>113</v>
      </c>
      <c r="C44" s="93">
        <v>2</v>
      </c>
      <c r="D44" s="93">
        <v>2</v>
      </c>
      <c r="E44" s="93">
        <f t="shared" si="6"/>
        <v>4</v>
      </c>
      <c r="F44" s="80">
        <v>17.989999999999998</v>
      </c>
      <c r="G44" s="80">
        <f t="shared" si="7"/>
        <v>71.959999999999994</v>
      </c>
      <c r="H44" s="109"/>
      <c r="J44" s="61">
        <v>41443</v>
      </c>
      <c r="K44" s="64"/>
    </row>
    <row r="45" spans="1:19" x14ac:dyDescent="0.25">
      <c r="A45" s="96" t="s">
        <v>105</v>
      </c>
      <c r="B45" s="98" t="s">
        <v>94</v>
      </c>
      <c r="C45" s="93">
        <v>2</v>
      </c>
      <c r="D45" s="93">
        <v>1</v>
      </c>
      <c r="E45" s="93">
        <f t="shared" si="6"/>
        <v>3</v>
      </c>
      <c r="F45" s="80">
        <v>20.07</v>
      </c>
      <c r="G45" s="80">
        <f t="shared" si="7"/>
        <v>60.21</v>
      </c>
      <c r="H45" s="109"/>
      <c r="J45" s="61">
        <v>41446</v>
      </c>
      <c r="K45" s="64"/>
    </row>
    <row r="46" spans="1:19" x14ac:dyDescent="0.25">
      <c r="A46" s="96" t="s">
        <v>106</v>
      </c>
      <c r="B46" s="98" t="s">
        <v>95</v>
      </c>
      <c r="C46" s="93">
        <v>2</v>
      </c>
      <c r="D46" s="93">
        <v>2</v>
      </c>
      <c r="E46" s="93">
        <f t="shared" si="6"/>
        <v>4</v>
      </c>
      <c r="F46" s="80">
        <v>30.22</v>
      </c>
      <c r="G46" s="80">
        <f t="shared" si="7"/>
        <v>120.88</v>
      </c>
      <c r="H46" s="109"/>
      <c r="J46" s="61">
        <v>41446</v>
      </c>
      <c r="K46" s="64"/>
    </row>
    <row r="47" spans="1:19" x14ac:dyDescent="0.25">
      <c r="A47" s="96" t="s">
        <v>107</v>
      </c>
      <c r="B47" s="98" t="s">
        <v>96</v>
      </c>
      <c r="C47" s="93">
        <v>2</v>
      </c>
      <c r="D47" s="93">
        <v>2</v>
      </c>
      <c r="E47" s="93">
        <f t="shared" si="6"/>
        <v>4</v>
      </c>
      <c r="F47" s="80">
        <v>20.010000000000002</v>
      </c>
      <c r="G47" s="80">
        <f t="shared" si="7"/>
        <v>80.040000000000006</v>
      </c>
      <c r="H47" s="109"/>
      <c r="J47" s="61">
        <v>41443</v>
      </c>
      <c r="K47" s="64"/>
    </row>
    <row r="48" spans="1:19" x14ac:dyDescent="0.25">
      <c r="A48" s="96" t="s">
        <v>108</v>
      </c>
      <c r="B48" s="98" t="s">
        <v>97</v>
      </c>
      <c r="C48" s="93">
        <v>2</v>
      </c>
      <c r="D48" s="93">
        <v>2</v>
      </c>
      <c r="E48" s="93">
        <f t="shared" si="6"/>
        <v>4</v>
      </c>
      <c r="F48" s="80">
        <v>11.56</v>
      </c>
      <c r="G48" s="80">
        <f t="shared" si="7"/>
        <v>46.24</v>
      </c>
      <c r="H48" s="109"/>
      <c r="J48" s="61">
        <v>41443</v>
      </c>
      <c r="K48" s="64"/>
    </row>
    <row r="49" spans="1:11" x14ac:dyDescent="0.25">
      <c r="A49" s="96" t="s">
        <v>109</v>
      </c>
      <c r="B49" s="98" t="s">
        <v>98</v>
      </c>
      <c r="C49" s="93">
        <v>1</v>
      </c>
      <c r="D49" s="93">
        <v>1</v>
      </c>
      <c r="E49" s="93">
        <f t="shared" si="6"/>
        <v>2</v>
      </c>
      <c r="F49" s="80">
        <v>12.76</v>
      </c>
      <c r="G49" s="80">
        <f t="shared" si="7"/>
        <v>25.52</v>
      </c>
      <c r="H49" s="109"/>
      <c r="J49" s="61">
        <v>41443</v>
      </c>
      <c r="K49" s="64"/>
    </row>
    <row r="50" spans="1:11" x14ac:dyDescent="0.25">
      <c r="A50" s="96" t="s">
        <v>110</v>
      </c>
      <c r="B50" s="98" t="s">
        <v>99</v>
      </c>
      <c r="C50" s="93">
        <v>2</v>
      </c>
      <c r="D50" s="93">
        <v>2</v>
      </c>
      <c r="E50" s="93">
        <f t="shared" si="6"/>
        <v>4</v>
      </c>
      <c r="F50" s="80">
        <v>17.93</v>
      </c>
      <c r="G50" s="80">
        <f t="shared" si="7"/>
        <v>71.72</v>
      </c>
      <c r="H50" s="109"/>
      <c r="J50" s="61">
        <v>41443</v>
      </c>
      <c r="K50" s="64"/>
    </row>
    <row r="51" spans="1:11" x14ac:dyDescent="0.25">
      <c r="A51" s="96" t="s">
        <v>111</v>
      </c>
      <c r="B51" s="98" t="s">
        <v>100</v>
      </c>
      <c r="C51" s="93">
        <v>2</v>
      </c>
      <c r="D51" s="93">
        <v>1</v>
      </c>
      <c r="E51" s="93">
        <f t="shared" si="6"/>
        <v>3</v>
      </c>
      <c r="F51" s="80">
        <v>35.44</v>
      </c>
      <c r="G51" s="80">
        <f t="shared" si="7"/>
        <v>106.32</v>
      </c>
      <c r="H51" s="109"/>
      <c r="J51" s="61">
        <v>41446</v>
      </c>
      <c r="K51" s="64"/>
    </row>
    <row r="52" spans="1:11" ht="15.75" thickBot="1" x14ac:dyDescent="0.3">
      <c r="A52" s="86" t="s">
        <v>115</v>
      </c>
      <c r="B52" s="87" t="s">
        <v>116</v>
      </c>
      <c r="C52" s="83">
        <v>2</v>
      </c>
      <c r="D52" s="83">
        <v>2</v>
      </c>
      <c r="E52" s="83">
        <f t="shared" si="6"/>
        <v>4</v>
      </c>
      <c r="F52" s="84">
        <v>46.76</v>
      </c>
      <c r="G52" s="88">
        <f t="shared" si="7"/>
        <v>187.04</v>
      </c>
      <c r="H52" s="109"/>
      <c r="J52" s="61">
        <v>41443</v>
      </c>
      <c r="K52" s="64"/>
    </row>
    <row r="53" spans="1:11" x14ac:dyDescent="0.25">
      <c r="A53" s="12"/>
      <c r="B53" s="13"/>
      <c r="C53" s="56"/>
      <c r="D53" s="56"/>
      <c r="E53" s="56"/>
      <c r="F53" s="11"/>
      <c r="G53" s="32">
        <f>SUM(G32:G52)</f>
        <v>1827.6699999999998</v>
      </c>
      <c r="H53" s="110"/>
      <c r="I53" s="42">
        <f>G53</f>
        <v>1827.6699999999998</v>
      </c>
    </row>
    <row r="54" spans="1:11" x14ac:dyDescent="0.25">
      <c r="A54" s="5"/>
      <c r="B54" s="6"/>
      <c r="C54" s="7"/>
      <c r="D54" s="7"/>
      <c r="E54" s="7"/>
      <c r="F54" s="8"/>
      <c r="G54" s="8"/>
      <c r="H54" s="70"/>
    </row>
    <row r="55" spans="1:11" ht="60" x14ac:dyDescent="0.25">
      <c r="A55" s="77" t="s">
        <v>36</v>
      </c>
      <c r="B55" s="89" t="s">
        <v>37</v>
      </c>
      <c r="C55" s="79">
        <v>1</v>
      </c>
      <c r="D55" s="79">
        <v>1</v>
      </c>
      <c r="E55" s="79">
        <f>C55+D55</f>
        <v>2</v>
      </c>
      <c r="F55" s="65">
        <v>1595</v>
      </c>
      <c r="G55" s="85">
        <f>F55*E55</f>
        <v>3190</v>
      </c>
      <c r="H55" s="68" t="s">
        <v>72</v>
      </c>
      <c r="I55" s="42">
        <f>G55</f>
        <v>3190</v>
      </c>
      <c r="J55" s="61">
        <v>41443</v>
      </c>
    </row>
    <row r="56" spans="1:11" x14ac:dyDescent="0.25">
      <c r="A56" s="5"/>
      <c r="B56" s="6"/>
      <c r="C56" s="7"/>
      <c r="D56" s="7"/>
      <c r="E56" s="7"/>
      <c r="F56" s="8"/>
      <c r="G56" s="8"/>
      <c r="H56" s="70"/>
    </row>
    <row r="57" spans="1:11" ht="15" customHeight="1" thickBot="1" x14ac:dyDescent="0.3">
      <c r="A57" s="92" t="s">
        <v>195</v>
      </c>
      <c r="B57" s="89" t="s">
        <v>196</v>
      </c>
      <c r="C57" s="93">
        <v>2</v>
      </c>
      <c r="D57" s="93">
        <v>1</v>
      </c>
      <c r="E57" s="93">
        <v>3</v>
      </c>
      <c r="F57" s="94">
        <v>185</v>
      </c>
      <c r="G57" s="95">
        <f t="shared" ref="G57:G62" si="8">F57*E57</f>
        <v>555</v>
      </c>
      <c r="H57" s="111" t="s">
        <v>81</v>
      </c>
      <c r="J57" s="61">
        <v>41451</v>
      </c>
    </row>
    <row r="58" spans="1:11" ht="15.75" thickBot="1" x14ac:dyDescent="0.3">
      <c r="A58" s="96" t="s">
        <v>197</v>
      </c>
      <c r="B58" s="89" t="s">
        <v>198</v>
      </c>
      <c r="C58" s="93">
        <v>2</v>
      </c>
      <c r="D58" s="93">
        <v>1</v>
      </c>
      <c r="E58" s="93">
        <v>3</v>
      </c>
      <c r="F58" s="97">
        <v>185</v>
      </c>
      <c r="G58" s="95">
        <f t="shared" si="8"/>
        <v>555</v>
      </c>
      <c r="H58" s="109"/>
      <c r="J58" s="61">
        <v>41451</v>
      </c>
    </row>
    <row r="59" spans="1:11" ht="15.75" thickBot="1" x14ac:dyDescent="0.3">
      <c r="A59" s="81" t="s">
        <v>199</v>
      </c>
      <c r="B59" s="82" t="s">
        <v>200</v>
      </c>
      <c r="C59" s="83">
        <v>2</v>
      </c>
      <c r="D59" s="83">
        <v>1</v>
      </c>
      <c r="E59" s="83">
        <v>3</v>
      </c>
      <c r="F59" s="90">
        <v>211</v>
      </c>
      <c r="G59" s="88">
        <f t="shared" si="8"/>
        <v>633</v>
      </c>
      <c r="H59" s="109"/>
      <c r="J59" s="69">
        <v>41467</v>
      </c>
    </row>
    <row r="60" spans="1:11" ht="15.75" thickBot="1" x14ac:dyDescent="0.3">
      <c r="A60" s="96" t="s">
        <v>201</v>
      </c>
      <c r="B60" s="89" t="s">
        <v>202</v>
      </c>
      <c r="C60" s="93">
        <v>2</v>
      </c>
      <c r="D60" s="93">
        <v>1</v>
      </c>
      <c r="E60" s="93">
        <v>3</v>
      </c>
      <c r="F60" s="97">
        <v>211</v>
      </c>
      <c r="G60" s="95">
        <f t="shared" si="8"/>
        <v>633</v>
      </c>
      <c r="H60" s="109"/>
      <c r="J60" s="61">
        <v>41451</v>
      </c>
    </row>
    <row r="61" spans="1:11" ht="15.75" thickBot="1" x14ac:dyDescent="0.3">
      <c r="A61" s="96" t="s">
        <v>203</v>
      </c>
      <c r="B61" s="89" t="s">
        <v>204</v>
      </c>
      <c r="C61" s="93">
        <v>2</v>
      </c>
      <c r="D61" s="93">
        <v>1</v>
      </c>
      <c r="E61" s="93">
        <v>3</v>
      </c>
      <c r="F61" s="94">
        <v>211</v>
      </c>
      <c r="G61" s="95">
        <f t="shared" si="8"/>
        <v>633</v>
      </c>
      <c r="H61" s="109"/>
      <c r="J61" s="63">
        <v>41460</v>
      </c>
    </row>
    <row r="62" spans="1:11" ht="15.75" thickBot="1" x14ac:dyDescent="0.3">
      <c r="A62" s="96" t="s">
        <v>205</v>
      </c>
      <c r="B62" s="89" t="s">
        <v>206</v>
      </c>
      <c r="C62" s="93">
        <v>2</v>
      </c>
      <c r="D62" s="93">
        <v>1</v>
      </c>
      <c r="E62" s="93">
        <v>3</v>
      </c>
      <c r="F62" s="97">
        <v>64</v>
      </c>
      <c r="G62" s="95">
        <f t="shared" si="8"/>
        <v>192</v>
      </c>
      <c r="H62" s="109"/>
      <c r="J62" s="61">
        <v>41451</v>
      </c>
    </row>
    <row r="63" spans="1:11" x14ac:dyDescent="0.25">
      <c r="A63" s="12"/>
      <c r="B63" s="13"/>
      <c r="C63" s="56"/>
      <c r="D63" s="56"/>
      <c r="E63" s="56"/>
      <c r="F63" s="11"/>
      <c r="G63" s="32">
        <f>SUM(G57:G62)</f>
        <v>3201</v>
      </c>
      <c r="H63" s="110"/>
      <c r="I63" s="42">
        <f>G63</f>
        <v>3201</v>
      </c>
    </row>
    <row r="64" spans="1:11" x14ac:dyDescent="0.25">
      <c r="A64" s="5"/>
      <c r="B64" s="6"/>
      <c r="C64" s="7"/>
      <c r="D64" s="7"/>
      <c r="E64" s="7"/>
      <c r="F64" s="8"/>
      <c r="G64" s="8"/>
      <c r="H64" s="7"/>
    </row>
    <row r="65" spans="1:10" ht="15" customHeight="1" x14ac:dyDescent="0.25">
      <c r="A65" s="77" t="s">
        <v>60</v>
      </c>
      <c r="B65" s="78" t="s">
        <v>61</v>
      </c>
      <c r="C65" s="79">
        <v>2</v>
      </c>
      <c r="D65" s="79">
        <v>2</v>
      </c>
      <c r="E65" s="79">
        <f>C65+D65</f>
        <v>4</v>
      </c>
      <c r="F65" s="65">
        <v>57.97</v>
      </c>
      <c r="G65" s="65">
        <f>F65*E65</f>
        <v>231.88</v>
      </c>
      <c r="H65" s="115" t="s">
        <v>71</v>
      </c>
      <c r="J65" s="61">
        <v>41443</v>
      </c>
    </row>
    <row r="66" spans="1:10" x14ac:dyDescent="0.25">
      <c r="A66" s="77" t="s">
        <v>62</v>
      </c>
      <c r="B66" s="78" t="s">
        <v>63</v>
      </c>
      <c r="C66" s="79">
        <v>2</v>
      </c>
      <c r="D66" s="79">
        <v>2</v>
      </c>
      <c r="E66" s="79">
        <f>C66+D66</f>
        <v>4</v>
      </c>
      <c r="F66" s="65">
        <v>57.97</v>
      </c>
      <c r="G66" s="65">
        <f>F66*E66</f>
        <v>231.88</v>
      </c>
      <c r="H66" s="116"/>
      <c r="I66" s="45"/>
      <c r="J66" s="61">
        <v>41443</v>
      </c>
    </row>
    <row r="67" spans="1:10" x14ac:dyDescent="0.25">
      <c r="A67" s="81" t="s">
        <v>64</v>
      </c>
      <c r="B67" s="82" t="s">
        <v>66</v>
      </c>
      <c r="C67" s="83">
        <v>2</v>
      </c>
      <c r="D67" s="83">
        <v>2</v>
      </c>
      <c r="E67" s="83">
        <f>C67+D67</f>
        <v>4</v>
      </c>
      <c r="F67" s="84">
        <v>47.47</v>
      </c>
      <c r="G67" s="84">
        <f>F67*E67</f>
        <v>189.88</v>
      </c>
      <c r="H67" s="116"/>
      <c r="J67" s="91" t="s">
        <v>191</v>
      </c>
    </row>
    <row r="68" spans="1:10" ht="15.75" thickBot="1" x14ac:dyDescent="0.3">
      <c r="A68" s="77" t="s">
        <v>65</v>
      </c>
      <c r="B68" s="78" t="s">
        <v>67</v>
      </c>
      <c r="C68" s="79">
        <v>2</v>
      </c>
      <c r="D68" s="79">
        <v>2</v>
      </c>
      <c r="E68" s="79">
        <f>C68+D68</f>
        <v>4</v>
      </c>
      <c r="F68" s="65">
        <v>47.47</v>
      </c>
      <c r="G68" s="66">
        <f>F68*E68</f>
        <v>189.88</v>
      </c>
      <c r="H68" s="116"/>
      <c r="J68" s="61">
        <v>41431</v>
      </c>
    </row>
    <row r="69" spans="1:10" x14ac:dyDescent="0.25">
      <c r="A69" s="22"/>
      <c r="B69" s="23"/>
      <c r="C69" s="24"/>
      <c r="D69" s="24"/>
      <c r="E69" s="24"/>
      <c r="F69" s="25"/>
      <c r="G69" s="32">
        <f>SUM(G65:G68)</f>
        <v>843.52</v>
      </c>
      <c r="H69" s="116"/>
      <c r="I69" s="42">
        <f>G69</f>
        <v>843.52</v>
      </c>
    </row>
    <row r="70" spans="1:10" x14ac:dyDescent="0.25">
      <c r="A70" s="18"/>
      <c r="B70" s="19"/>
      <c r="C70" s="20"/>
      <c r="D70" s="20"/>
      <c r="E70" s="20"/>
      <c r="F70" s="21"/>
      <c r="G70" s="21"/>
      <c r="H70" s="20"/>
    </row>
    <row r="71" spans="1:10" ht="15" customHeight="1" x14ac:dyDescent="0.25">
      <c r="A71" s="106" t="s">
        <v>80</v>
      </c>
      <c r="B71" s="89" t="s">
        <v>38</v>
      </c>
      <c r="C71" s="93">
        <v>2</v>
      </c>
      <c r="D71" s="93">
        <v>2</v>
      </c>
      <c r="E71" s="93">
        <f>C71+D71</f>
        <v>4</v>
      </c>
      <c r="F71" s="80">
        <v>660</v>
      </c>
      <c r="G71" s="80">
        <f>F71*E71</f>
        <v>2640</v>
      </c>
      <c r="H71" s="112" t="s">
        <v>82</v>
      </c>
      <c r="I71" s="42"/>
      <c r="J71" s="63">
        <v>41466</v>
      </c>
    </row>
    <row r="72" spans="1:10" x14ac:dyDescent="0.25">
      <c r="A72" s="96" t="s">
        <v>73</v>
      </c>
      <c r="B72" s="89" t="s">
        <v>74</v>
      </c>
      <c r="C72" s="93">
        <v>2</v>
      </c>
      <c r="D72" s="93">
        <v>2</v>
      </c>
      <c r="E72" s="93">
        <f>C72+D72</f>
        <v>4</v>
      </c>
      <c r="F72" s="80">
        <v>33</v>
      </c>
      <c r="G72" s="80">
        <f>F72*E72</f>
        <v>132</v>
      </c>
      <c r="H72" s="113"/>
      <c r="I72" s="42"/>
      <c r="J72" s="63">
        <v>41466</v>
      </c>
    </row>
    <row r="73" spans="1:10" ht="15.75" thickBot="1" x14ac:dyDescent="0.3">
      <c r="A73" s="96" t="s">
        <v>76</v>
      </c>
      <c r="B73" s="89" t="s">
        <v>77</v>
      </c>
      <c r="C73" s="93">
        <v>2</v>
      </c>
      <c r="D73" s="93">
        <v>2</v>
      </c>
      <c r="E73" s="93">
        <f>C73+D73</f>
        <v>4</v>
      </c>
      <c r="F73" s="80">
        <v>67</v>
      </c>
      <c r="G73" s="95">
        <f>F73*E73</f>
        <v>268</v>
      </c>
      <c r="H73" s="113"/>
      <c r="I73" s="42"/>
      <c r="J73" s="63">
        <v>41466</v>
      </c>
    </row>
    <row r="74" spans="1:10" x14ac:dyDescent="0.25">
      <c r="A74" s="12"/>
      <c r="B74" s="13"/>
      <c r="C74" s="56"/>
      <c r="D74" s="56"/>
      <c r="E74" s="56"/>
      <c r="F74" s="34"/>
      <c r="G74" s="14">
        <f>SUM(G71:G73)</f>
        <v>3040</v>
      </c>
      <c r="H74" s="114"/>
      <c r="I74" s="42">
        <f>G74</f>
        <v>3040</v>
      </c>
    </row>
    <row r="75" spans="1:10" x14ac:dyDescent="0.25">
      <c r="A75" s="19"/>
      <c r="B75" s="19"/>
      <c r="C75" s="19"/>
      <c r="D75" s="19"/>
      <c r="E75" s="19"/>
      <c r="F75" s="21"/>
      <c r="G75" s="21"/>
      <c r="H75" s="20"/>
    </row>
    <row r="76" spans="1:10" x14ac:dyDescent="0.25">
      <c r="E76" s="47"/>
      <c r="G76" s="39">
        <f>SUM(I1:I76)</f>
        <v>33673.89</v>
      </c>
      <c r="H76" s="46" t="s">
        <v>83</v>
      </c>
    </row>
    <row r="77" spans="1:10" x14ac:dyDescent="0.25">
      <c r="H77" s="54" t="s">
        <v>119</v>
      </c>
    </row>
    <row r="78" spans="1:10" x14ac:dyDescent="0.25">
      <c r="H78" s="103" t="s">
        <v>229</v>
      </c>
    </row>
  </sheetData>
  <mergeCells count="8">
    <mergeCell ref="A1:H1"/>
    <mergeCell ref="H3:H14"/>
    <mergeCell ref="H32:H53"/>
    <mergeCell ref="H26:H28"/>
    <mergeCell ref="H71:H74"/>
    <mergeCell ref="H65:H69"/>
    <mergeCell ref="H57:H63"/>
    <mergeCell ref="H16:H24"/>
  </mergeCells>
  <pageMargins left="0.25" right="0.25" top="0.5" bottom="0.5" header="0.3" footer="0.3"/>
  <pageSetup scale="89" orientation="landscape" r:id="rId1"/>
  <headerFooter>
    <oddHeader>&amp;L&amp;F&amp;RPrinted &amp;D</oddHeader>
  </headerFooter>
  <rowBreaks count="2" manualBreakCount="2">
    <brk id="31" max="16383" man="1"/>
    <brk id="64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Mechanical Hardware</vt:lpstr>
      <vt:lpstr>Electronics</vt:lpstr>
      <vt:lpstr>Electronics!Print_Titles</vt:lpstr>
    </vt:vector>
  </TitlesOfParts>
  <Company>NMCI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Strano</dc:creator>
  <cp:lastModifiedBy>Henry Swales</cp:lastModifiedBy>
  <cp:lastPrinted>2013-06-13T13:11:53Z</cp:lastPrinted>
  <dcterms:created xsi:type="dcterms:W3CDTF">2013-05-22T14:28:51Z</dcterms:created>
  <dcterms:modified xsi:type="dcterms:W3CDTF">2015-03-10T23:32:01Z</dcterms:modified>
</cp:coreProperties>
</file>